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ym_stuff\"/>
    </mc:Choice>
  </mc:AlternateContent>
  <xr:revisionPtr revIDLastSave="0" documentId="13_ncr:1_{FD41F3A5-75F0-4EF1-AC90-3E8111E987DC}" xr6:coauthVersionLast="47" xr6:coauthVersionMax="47" xr10:uidLastSave="{00000000-0000-0000-0000-000000000000}"/>
  <bookViews>
    <workbookView xWindow="4635" yWindow="2130" windowWidth="20685" windowHeight="13230" xr2:uid="{00000000-000D-0000-FFFF-FFFF00000000}"/>
  </bookViews>
  <sheets>
    <sheet name="Lift Data" sheetId="1" r:id="rId1"/>
    <sheet name="Coefficients" sheetId="2" r:id="rId2"/>
  </sheets>
  <definedNames>
    <definedName name="Adj">Coefficients!$C$10:$D$70</definedName>
    <definedName name="Af">Coefficients!$D$5</definedName>
    <definedName name="Am">Coefficients!$C$5</definedName>
    <definedName name="bf">Coefficients!$D$6</definedName>
    <definedName name="bm">Coefficients!$C$6</definedName>
    <definedName name="_xlnm.Print_Area" localSheetId="0">'Lift Data'!$B$2:$J$29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6" i="1" s="1" a="1"/>
  <c r="J6" i="1" s="1"/>
  <c r="I7" i="1"/>
  <c r="J7" i="1" s="1" a="1"/>
  <c r="J7" i="1" s="1"/>
  <c r="I8" i="1"/>
  <c r="I9" i="1"/>
  <c r="I10" i="1"/>
  <c r="I11" i="1"/>
  <c r="I12" i="1"/>
  <c r="J12" i="1" s="1" a="1"/>
  <c r="J12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5" i="1"/>
  <c r="J11" i="1" a="1"/>
  <c r="J11" i="1" s="1"/>
  <c r="J13" i="1" a="1"/>
  <c r="J13" i="1"/>
  <c r="J14" i="1" a="1"/>
  <c r="J14" i="1"/>
  <c r="J15" i="1" a="1"/>
  <c r="J15" i="1"/>
  <c r="J16" i="1" a="1"/>
  <c r="J16" i="1"/>
  <c r="J17" i="1" a="1"/>
  <c r="J17" i="1" s="1"/>
  <c r="J18" i="1" a="1"/>
  <c r="J18" i="1"/>
  <c r="J19" i="1" a="1"/>
  <c r="J19" i="1"/>
  <c r="J20" i="1" a="1"/>
  <c r="J20" i="1" s="1"/>
  <c r="J21" i="1" a="1"/>
  <c r="J21" i="1" s="1"/>
  <c r="J22" i="1" a="1"/>
  <c r="J22" i="1" s="1"/>
  <c r="J23" i="1" a="1"/>
  <c r="J23" i="1"/>
  <c r="J24" i="1" a="1"/>
  <c r="J24" i="1"/>
  <c r="J25" i="1" a="1"/>
  <c r="J25" i="1" s="1"/>
  <c r="J26" i="1" a="1"/>
  <c r="J26" i="1"/>
  <c r="J27" i="1" a="1"/>
  <c r="J27" i="1" s="1"/>
  <c r="J28" i="1" a="1"/>
  <c r="J28" i="1" s="1"/>
  <c r="J29" i="1" a="1"/>
  <c r="J29" i="1"/>
  <c r="J30" i="1" a="1"/>
  <c r="J30" i="1" s="1"/>
  <c r="J31" i="1" a="1"/>
  <c r="J31" i="1"/>
  <c r="J32" i="1" a="1"/>
  <c r="J32" i="1" s="1"/>
  <c r="J33" i="1" a="1"/>
  <c r="J33" i="1" s="1"/>
  <c r="J34" i="1" a="1"/>
  <c r="J34" i="1"/>
  <c r="J35" i="1" a="1"/>
  <c r="J35" i="1"/>
  <c r="J36" i="1" a="1"/>
  <c r="J36" i="1" s="1"/>
  <c r="J37" i="1" a="1"/>
  <c r="J37" i="1" s="1"/>
  <c r="J38" i="1" a="1"/>
  <c r="J38" i="1" s="1"/>
  <c r="J39" i="1" a="1"/>
  <c r="J39" i="1"/>
  <c r="J40" i="1" a="1"/>
  <c r="J40" i="1" s="1"/>
  <c r="J41" i="1" a="1"/>
  <c r="J41" i="1" s="1"/>
  <c r="J42" i="1" a="1"/>
  <c r="J42" i="1" s="1"/>
  <c r="J43" i="1" a="1"/>
  <c r="J43" i="1"/>
  <c r="J44" i="1" a="1"/>
  <c r="J44" i="1" s="1"/>
  <c r="J45" i="1" a="1"/>
  <c r="J45" i="1"/>
  <c r="J46" i="1" a="1"/>
  <c r="J46" i="1"/>
  <c r="J47" i="1" a="1"/>
  <c r="J47" i="1" s="1"/>
  <c r="J48" i="1" a="1"/>
  <c r="J48" i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/>
  <c r="J55" i="1" a="1"/>
  <c r="J55" i="1"/>
  <c r="J56" i="1" a="1"/>
  <c r="J56" i="1"/>
  <c r="J57" i="1" a="1"/>
  <c r="J57" i="1"/>
  <c r="J58" i="1" a="1"/>
  <c r="J58" i="1"/>
  <c r="J59" i="1" a="1"/>
  <c r="J59" i="1" s="1"/>
  <c r="J60" i="1" a="1"/>
  <c r="J60" i="1" s="1"/>
  <c r="J61" i="1" a="1"/>
  <c r="J61" i="1"/>
  <c r="J62" i="1" a="1"/>
  <c r="J62" i="1"/>
  <c r="J63" i="1" a="1"/>
  <c r="J63" i="1"/>
  <c r="J64" i="1" a="1"/>
  <c r="J64" i="1" s="1"/>
  <c r="J65" i="1" a="1"/>
  <c r="J65" i="1" s="1"/>
  <c r="J66" i="1" a="1"/>
  <c r="J66" i="1" s="1"/>
  <c r="J67" i="1" a="1"/>
  <c r="J67" i="1"/>
  <c r="J68" i="1" a="1"/>
  <c r="J68" i="1" s="1"/>
  <c r="J69" i="1" a="1"/>
  <c r="J69" i="1" s="1"/>
  <c r="J70" i="1" a="1"/>
  <c r="J70" i="1"/>
  <c r="J5" i="1" a="1"/>
  <c r="J5" i="1" s="1"/>
  <c r="J8" i="1" a="1"/>
  <c r="J8" i="1"/>
  <c r="J9" i="1" a="1"/>
  <c r="J9" i="1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22" i="1"/>
  <c r="H23" i="1"/>
  <c r="H24" i="1"/>
  <c r="H25" i="1"/>
  <c r="H26" i="1"/>
  <c r="H13" i="1"/>
  <c r="H14" i="1"/>
  <c r="H15" i="1"/>
  <c r="H16" i="1"/>
  <c r="H17" i="1"/>
  <c r="H18" i="1"/>
  <c r="H19" i="1"/>
  <c r="H20" i="1"/>
  <c r="H21" i="1"/>
  <c r="H27" i="1"/>
  <c r="H28" i="1"/>
  <c r="H29" i="1"/>
  <c r="H5" i="1"/>
  <c r="H6" i="1"/>
  <c r="H7" i="1"/>
  <c r="H8" i="1"/>
  <c r="H9" i="1"/>
  <c r="H10" i="1"/>
  <c r="H11" i="1"/>
  <c r="H12" i="1"/>
  <c r="J10" i="1" l="1" a="1"/>
  <c r="J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<sst xmlns="http://schemas.openxmlformats.org/spreadsheetml/2006/main" count="37" uniqueCount="29">
  <si>
    <t>Men</t>
  </si>
  <si>
    <t>Women</t>
  </si>
  <si>
    <t>Sex</t>
  </si>
  <si>
    <t>m</t>
  </si>
  <si>
    <t>Name</t>
  </si>
  <si>
    <t>Weightlifting Score Sheet - (Enter your own title)</t>
  </si>
  <si>
    <t>Tom Jones</t>
  </si>
  <si>
    <t>Joseph Williams</t>
  </si>
  <si>
    <t>Bruce Melder</t>
  </si>
  <si>
    <t>Raymond Armstrong</t>
  </si>
  <si>
    <t>Kathy Wilson-Smith</t>
  </si>
  <si>
    <t>f</t>
  </si>
  <si>
    <t>Age</t>
  </si>
  <si>
    <t>Total
Lifted
kg</t>
  </si>
  <si>
    <t>Best
Snatch
kg</t>
  </si>
  <si>
    <t>Best
C &amp; J
kg</t>
  </si>
  <si>
    <t>Paul Thompson</t>
  </si>
  <si>
    <t>A</t>
  </si>
  <si>
    <t>b</t>
  </si>
  <si>
    <t>Age-Adjusted Score</t>
  </si>
  <si>
    <t>Sinclair
Score</t>
  </si>
  <si>
    <t>John Doe II</t>
  </si>
  <si>
    <t>John Doe I</t>
  </si>
  <si>
    <t>Dorothy Barker</t>
  </si>
  <si>
    <t>Bodywgt kg</t>
  </si>
  <si>
    <t>`</t>
  </si>
  <si>
    <t>Men
(M-M)</t>
  </si>
  <si>
    <t>Women
(H-M-M)</t>
  </si>
  <si>
    <t>Only edit this sheet when
changing coefficients!!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</si>
</sst>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4" applyNumberFormat="0" applyFont="0" applyAlignment="0" applyProtection="0"/>
  </cellStyleXfs>
  <cellXfs count="39">
    <xf numFmtId="0" fontId="0" fillId="0" borderId="0" xfId="0"/>
    <xf numFmtId="0" fontId="0" fillId="3" borderId="0" xfId="0" applyFill="1"/>
    <xf numFmtId="0" fontId="1" fillId="4" borderId="15" xfId="1" applyFont="1" applyFill="1" applyBorder="1" applyProtection="1">
      <protection locked="0"/>
    </xf>
    <xf numFmtId="0" fontId="1" fillId="4" borderId="16" xfId="1" applyFont="1" applyFill="1" applyBorder="1" applyProtection="1">
      <protection locked="0"/>
    </xf>
    <xf numFmtId="0" fontId="1" fillId="4" borderId="17" xfId="1" applyFont="1" applyFill="1" applyBorder="1" applyProtection="1">
      <protection locked="0"/>
    </xf>
    <xf numFmtId="0" fontId="1" fillId="4" borderId="14" xfId="1" applyFont="1" applyFill="1" applyProtection="1">
      <protection locked="0"/>
    </xf>
    <xf numFmtId="0" fontId="1" fillId="5" borderId="14" xfId="1" applyFont="1" applyFill="1" applyProtection="1"/>
    <xf numFmtId="0" fontId="0" fillId="5" borderId="0" xfId="0" applyFill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3" fillId="5" borderId="1" xfId="0" applyFont="1" applyFill="1" applyBorder="1" applyAlignment="1">
      <alignment horizontal="center" vertical="center"/>
    </xf>
    <xf numFmtId="0" fontId="1" fillId="4" borderId="16" xfId="1" applyFont="1" applyFill="1" applyBorder="1" applyAlignment="1" applyProtection="1">
      <alignment horizontal="center"/>
      <protection locked="0"/>
    </xf>
    <xf numFmtId="0" fontId="1" fillId="4" borderId="14" xfId="1" applyFont="1" applyFill="1" applyAlignment="1" applyProtection="1">
      <alignment horizontal="center"/>
      <protection locked="0"/>
    </xf>
    <xf numFmtId="2" fontId="1" fillId="4" borderId="16" xfId="1" applyNumberFormat="1" applyFont="1" applyFill="1" applyBorder="1" applyProtection="1">
      <protection locked="0"/>
    </xf>
    <xf numFmtId="2" fontId="1" fillId="4" borderId="14" xfId="1" applyNumberFormat="1" applyFont="1" applyFill="1" applyProtection="1">
      <protection locked="0"/>
    </xf>
    <xf numFmtId="0" fontId="2" fillId="3" borderId="0" xfId="0" applyFont="1" applyFill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1" fillId="5" borderId="14" xfId="1" applyNumberFormat="1" applyFont="1" applyFill="1" applyProtection="1"/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1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2" xfId="0" applyFill="1" applyBorder="1" applyProtection="1">
      <protection locked="0"/>
    </xf>
    <xf numFmtId="2" fontId="0" fillId="5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0"/>
  <sheetViews>
    <sheetView tabSelected="1" zoomScaleNormal="100" workbookViewId="0">
      <pane ySplit="4" topLeftCell="A5" activePane="bottomLeft" state="frozen"/>
      <selection pane="bottomLeft" activeCell="B4" sqref="B4"/>
    </sheetView>
  </sheetViews>
  <sheetFormatPr defaultRowHeight="15" x14ac:dyDescent="0.25"/>
  <cols>
    <col min="1" max="1" width="3.42578125" style="1" customWidth="1"/>
    <col min="2" max="2" width="29.7109375" style="1" customWidth="1"/>
    <col min="3" max="3" width="11.85546875" style="1" customWidth="1"/>
    <col min="4" max="5" width="9.5703125" style="1" customWidth="1"/>
    <col min="6" max="6" width="7.140625" style="1" customWidth="1"/>
    <col min="7" max="7" width="6.7109375" style="1" customWidth="1"/>
    <col min="8" max="8" width="8" style="1" customWidth="1"/>
    <col min="9" max="9" width="10.7109375" style="1" customWidth="1"/>
    <col min="10" max="10" width="11.7109375" style="1" customWidth="1"/>
    <col min="11" max="11" width="9.140625" style="16" customWidth="1"/>
    <col min="12" max="16384" width="9.140625" style="1"/>
  </cols>
  <sheetData>
    <row r="2" spans="1:10" ht="24" customHeight="1" x14ac:dyDescent="0.25">
      <c r="B2" s="20" t="s">
        <v>5</v>
      </c>
      <c r="C2" s="21"/>
      <c r="D2" s="21"/>
      <c r="E2" s="21"/>
      <c r="F2" s="21"/>
      <c r="G2" s="21"/>
      <c r="H2" s="21"/>
      <c r="I2" s="21"/>
      <c r="J2" s="21"/>
    </row>
    <row r="3" spans="1:10" ht="16.5" customHeight="1" x14ac:dyDescent="0.25">
      <c r="A3" s="10"/>
      <c r="B3" s="7"/>
      <c r="C3" s="7"/>
      <c r="D3" s="7"/>
      <c r="E3" s="7"/>
      <c r="F3" s="7"/>
      <c r="G3" s="7"/>
      <c r="H3" s="7"/>
      <c r="I3" s="7"/>
      <c r="J3" s="7"/>
    </row>
    <row r="4" spans="1:10" ht="52.5" customHeight="1" x14ac:dyDescent="0.25">
      <c r="B4" s="8" t="s">
        <v>4</v>
      </c>
      <c r="C4" s="9" t="s">
        <v>24</v>
      </c>
      <c r="D4" s="9" t="s">
        <v>14</v>
      </c>
      <c r="E4" s="9" t="s">
        <v>15</v>
      </c>
      <c r="F4" s="11" t="s">
        <v>2</v>
      </c>
      <c r="G4" s="11" t="s">
        <v>12</v>
      </c>
      <c r="H4" s="9" t="s">
        <v>13</v>
      </c>
      <c r="I4" s="9" t="s">
        <v>20</v>
      </c>
      <c r="J4" s="9" t="s">
        <v>19</v>
      </c>
    </row>
    <row r="5" spans="1:10" x14ac:dyDescent="0.25">
      <c r="B5" s="2" t="s">
        <v>6</v>
      </c>
      <c r="C5" s="14">
        <v>122.8</v>
      </c>
      <c r="D5" s="3">
        <v>120</v>
      </c>
      <c r="E5" s="3">
        <v>152</v>
      </c>
      <c r="F5" s="12" t="s">
        <v>3</v>
      </c>
      <c r="G5" s="12">
        <v>37</v>
      </c>
      <c r="H5" s="6">
        <f t="shared" ref="H5:H11" si="0">IF(D5+E5&gt;0,D5+E5,"")</f>
        <v>272</v>
      </c>
      <c r="I5" s="19">
        <f>IF(H5&lt;&gt;"",IF(F5="f",IF(C5&lt;bf,H5*10^(Af*(LOG10(C5/bf))^2),H5),IF(C5&lt;bm,H5*10^(Am*(LOG10(C5/bm))^2),H5)),"")</f>
        <v>290.28597482212098</v>
      </c>
      <c r="J5" s="19" cm="1">
        <f t="array" ref="J5">IF($G5&lt;30,"",IF($F5="m",IF($G5&gt;90,"",INDEX(Adj,$G5-29,1)*$I5),IF($G5&gt;80,"",INDEX(Adj,$G5-29,2)*$I5)))</f>
        <v>318.15342840504462</v>
      </c>
    </row>
    <row r="6" spans="1:10" x14ac:dyDescent="0.25">
      <c r="B6" s="4" t="s">
        <v>7</v>
      </c>
      <c r="C6" s="15">
        <v>110</v>
      </c>
      <c r="D6" s="5">
        <v>113</v>
      </c>
      <c r="E6" s="5">
        <v>146</v>
      </c>
      <c r="F6" s="13" t="s">
        <v>3</v>
      </c>
      <c r="G6" s="13">
        <v>40</v>
      </c>
      <c r="H6" s="6">
        <f t="shared" si="0"/>
        <v>259</v>
      </c>
      <c r="I6" s="19">
        <f>IF(H6&lt;&gt;"",IF(F6="f",IF(C6&lt;bf,H6*10^(Af*(LOG10(C6/bf))^2),H6),IF(C6&lt;bm,H6*10^(Am*(LOG10(C6/bm))^2),H6)),"")</f>
        <v>286.33372471953311</v>
      </c>
      <c r="J6" s="19" cm="1">
        <f t="array" ref="J6">IF($G6&lt;30,"",IF($F6="m",IF($G6&gt;90,"",INDEX(Adj,$G6-29,1)*$I6),IF($G6&gt;80,"",INDEX(Adj,$G6-29,2)*$I6)))</f>
        <v>324.98877755667007</v>
      </c>
    </row>
    <row r="7" spans="1:10" x14ac:dyDescent="0.25">
      <c r="B7" s="4" t="s">
        <v>16</v>
      </c>
      <c r="C7" s="15">
        <v>64.150000000000006</v>
      </c>
      <c r="D7" s="5">
        <v>85</v>
      </c>
      <c r="E7" s="5">
        <v>112</v>
      </c>
      <c r="F7" s="13" t="s">
        <v>3</v>
      </c>
      <c r="G7" s="13">
        <v>37</v>
      </c>
      <c r="H7" s="6">
        <f t="shared" si="0"/>
        <v>197</v>
      </c>
      <c r="I7" s="19">
        <f>IF(H7&lt;&gt;"",IF(F7="f",IF(C7&lt;bf,H7*10^(Af*(LOG10(C7/bf))^2),H7),IF(C7&lt;bm,H7*10^(Am*(LOG10(C7/bm))^2),H7)),"")</f>
        <v>288.93665968975853</v>
      </c>
      <c r="J7" s="19" cm="1">
        <f t="array" ref="J7">IF($G7&lt;30,"",IF($F7="m",IF($G7&gt;90,"",INDEX(Adj,$G7-29,1)*$I7),IF($G7&gt;80,"",INDEX(Adj,$G7-29,2)*$I7)))</f>
        <v>316.6745790199754</v>
      </c>
    </row>
    <row r="8" spans="1:10" x14ac:dyDescent="0.25">
      <c r="B8" s="4" t="s">
        <v>8</v>
      </c>
      <c r="C8" s="15">
        <v>119.5</v>
      </c>
      <c r="D8" s="5">
        <v>122</v>
      </c>
      <c r="E8" s="5">
        <v>133</v>
      </c>
      <c r="F8" s="13" t="s">
        <v>3</v>
      </c>
      <c r="G8" s="13">
        <v>38</v>
      </c>
      <c r="H8" s="6">
        <f t="shared" si="0"/>
        <v>255</v>
      </c>
      <c r="I8" s="19">
        <f>IF(H8&lt;&gt;"",IF(F8="f",IF(C8&lt;bf,H8*10^(Af*(LOG10(C8/bf))^2),H8),IF(C8&lt;bm,H8*10^(Am*(LOG10(C8/bm))^2),H8)),"")</f>
        <v>274.33414477374009</v>
      </c>
      <c r="J8" s="19" cm="1">
        <f t="array" ref="J8">IF($G8&lt;30,"",IF($F8="m",IF($G8&gt;90,"",INDEX(Adj,$G8-29,1)*$I8),IF($G8&gt;80,"",INDEX(Adj,$G8-29,2)*$I8)))</f>
        <v>304.23656655407774</v>
      </c>
    </row>
    <row r="9" spans="1:10" x14ac:dyDescent="0.25">
      <c r="B9" s="4" t="s">
        <v>9</v>
      </c>
      <c r="C9" s="15">
        <v>74.400000000000006</v>
      </c>
      <c r="D9" s="5">
        <v>91</v>
      </c>
      <c r="E9" s="5">
        <v>115</v>
      </c>
      <c r="F9" s="13" t="s">
        <v>3</v>
      </c>
      <c r="G9" s="13">
        <v>45</v>
      </c>
      <c r="H9" s="6">
        <f t="shared" si="0"/>
        <v>206</v>
      </c>
      <c r="I9" s="19">
        <f>IF(H9&lt;&gt;"",IF(F9="f",IF(C9&lt;bf,H9*10^(Af*(LOG10(C9/bf))^2),H9),IF(C9&lt;bm,H9*10^(Am*(LOG10(C9/bm))^2),H9)),"")</f>
        <v>274.50901497244297</v>
      </c>
      <c r="J9" s="19" cm="1">
        <f t="array" ref="J9">IF($G9&lt;30,"",IF($F9="m",IF($G9&gt;90,"",INDEX(Adj,$G9-29,1)*$I9),IF($G9&gt;80,"",INDEX(Adj,$G9-29,2)*$I9)))</f>
        <v>330.23434501184892</v>
      </c>
    </row>
    <row r="10" spans="1:10" x14ac:dyDescent="0.25">
      <c r="B10" s="4" t="s">
        <v>23</v>
      </c>
      <c r="C10" s="15">
        <v>92.54</v>
      </c>
      <c r="D10" s="5">
        <v>89</v>
      </c>
      <c r="E10" s="5">
        <v>132</v>
      </c>
      <c r="F10" s="13" t="s">
        <v>11</v>
      </c>
      <c r="G10" s="13">
        <v>36</v>
      </c>
      <c r="H10" s="6">
        <f t="shared" si="0"/>
        <v>221</v>
      </c>
      <c r="I10" s="19">
        <f>IF(H10&lt;&gt;"",IF(F10="f",IF(C10&lt;bf,H10*10^(Af*(LOG10(C10/bf))^2),H10),IF(C10&lt;bm,H10*10^(Am*(LOG10(C10/bm))^2),H10)),"")</f>
        <v>241.35622040276402</v>
      </c>
      <c r="J10" s="19" cm="1">
        <f t="array" ref="J10">IF($G10&lt;30,"",IF($F10="m",IF($G10&gt;90,"",INDEX(Adj,$G10-29,1)*$I10),IF($G10&gt;80,"",INDEX(Adj,$G10-29,2)*$I10)))</f>
        <v>261.63014291659624</v>
      </c>
    </row>
    <row r="11" spans="1:10" x14ac:dyDescent="0.25">
      <c r="B11" s="4" t="s">
        <v>10</v>
      </c>
      <c r="C11" s="15">
        <v>78.25</v>
      </c>
      <c r="D11" s="5">
        <v>78</v>
      </c>
      <c r="E11" s="5">
        <v>102</v>
      </c>
      <c r="F11" s="13" t="s">
        <v>11</v>
      </c>
      <c r="G11" s="13">
        <v>29</v>
      </c>
      <c r="H11" s="6">
        <f t="shared" si="0"/>
        <v>180</v>
      </c>
      <c r="I11" s="19">
        <f>IF(H11&lt;&gt;"",IF(F11="f",IF(C11&lt;bf,H11*10^(Af*(LOG10(C11/bf))^2),H11),IF(C11&lt;bm,H11*10^(Am*(LOG10(C11/bm))^2),H11)),"")</f>
        <v>210.37678116500979</v>
      </c>
      <c r="J11" s="19" t="str" cm="1">
        <f t="array" ref="J11">IF($G11&lt;30,"",IF($F11="m",IF($G11&gt;90,"",INDEX(Adj,$G11-29,1)*$I11),IF($G11&gt;80,"",INDEX(Adj,$G11-29,2)*$I11)))</f>
        <v/>
      </c>
    </row>
    <row r="12" spans="1:10" x14ac:dyDescent="0.25">
      <c r="B12" s="4" t="s">
        <v>21</v>
      </c>
      <c r="C12" s="15">
        <v>85.6</v>
      </c>
      <c r="D12" s="5">
        <v>60</v>
      </c>
      <c r="E12" s="5">
        <v>75</v>
      </c>
      <c r="F12" s="13" t="s">
        <v>3</v>
      </c>
      <c r="G12" s="13">
        <v>74</v>
      </c>
      <c r="H12" s="6">
        <f>IF(D12+E12&gt;0,D12+E12,"")</f>
        <v>135</v>
      </c>
      <c r="I12" s="19">
        <f>IF(H12&lt;&gt;"",IF(F12="f",IF(C12&lt;bf,H12*10^(Af*(LOG10(C12/bf))^2),H12),IF(C12&lt;bm,H12*10^(Am*(LOG10(C12/bm))^2),H12)),"")</f>
        <v>166.39443815775613</v>
      </c>
      <c r="J12" s="19" cm="1">
        <f t="array" ref="J12">IF($G12&lt;30,"",IF($F12="m",IF($G12&gt;90,"",INDEX(Adj,$G12-29,1)*$I12),IF($G12&gt;80,"",INDEX(Adj,$G12-29,2)*$I12)))</f>
        <v>342.77254260497762</v>
      </c>
    </row>
    <row r="13" spans="1:10" x14ac:dyDescent="0.25">
      <c r="B13" s="4" t="s">
        <v>22</v>
      </c>
      <c r="C13" s="15">
        <v>69</v>
      </c>
      <c r="D13" s="5">
        <v>25</v>
      </c>
      <c r="E13" s="5">
        <v>30</v>
      </c>
      <c r="F13" s="13" t="s">
        <v>3</v>
      </c>
      <c r="G13" s="13">
        <v>91</v>
      </c>
      <c r="H13" s="6">
        <f t="shared" ref="H13:H29" si="1">IF(D13+E13&gt;0,D13+E13,"")</f>
        <v>55</v>
      </c>
      <c r="I13" s="19">
        <f>IF(H13&lt;&gt;"",IF(F13="f",IF(C13&lt;bf,H13*10^(Af*(LOG10(C13/bf))^2),H13),IF(C13&lt;bm,H13*10^(Am*(LOG10(C13/bm))^2),H13)),"")</f>
        <v>76.819863667242643</v>
      </c>
      <c r="J13" s="19" t="str" cm="1">
        <f t="array" ref="J13">IF($G13&lt;30,"",IF($F13="m",IF($G13&gt;90,"",INDEX(Adj,$G13-29,1)*$I13),IF($G13&gt;80,"",INDEX(Adj,$G13-29,2)*$I13)))</f>
        <v/>
      </c>
    </row>
    <row r="14" spans="1:10" x14ac:dyDescent="0.25">
      <c r="B14" s="4"/>
      <c r="C14" s="15"/>
      <c r="D14" s="5"/>
      <c r="E14" s="5"/>
      <c r="F14" s="13"/>
      <c r="G14" s="13"/>
      <c r="H14" s="6" t="str">
        <f t="shared" si="1"/>
        <v/>
      </c>
      <c r="I14" s="19" t="str">
        <f>IF(H14&lt;&gt;"",IF(F14="f",IF(C14&lt;bf,H14*10^(Af*(LOG10(C14/bf))^2),H14),IF(C14&lt;bm,H14*10^(Am*(LOG10(C14/bm))^2),H14)),"")</f>
        <v/>
      </c>
      <c r="J14" s="19" t="str" cm="1">
        <f t="array" ref="J14">IF($G14&lt;30,"",IF($F14="m",IF($G14&gt;90,"",INDEX(Adj,$G14-29,1)*$I14),IF($G14&gt;80,"",INDEX(Adj,$G14-29,2)*$I14)))</f>
        <v/>
      </c>
    </row>
    <row r="15" spans="1:10" x14ac:dyDescent="0.25">
      <c r="B15" s="4"/>
      <c r="C15" s="15"/>
      <c r="D15" s="5"/>
      <c r="E15" s="5"/>
      <c r="F15" s="13"/>
      <c r="G15" s="13"/>
      <c r="H15" s="6" t="str">
        <f t="shared" si="1"/>
        <v/>
      </c>
      <c r="I15" s="19" t="str">
        <f>IF(H15&lt;&gt;"",IF(F15="f",IF(C15&lt;bf,H15*10^(Af*(LOG10(C15/bf))^2),H15),IF(C15&lt;bm,H15*10^(Am*(LOG10(C15/bm))^2),H15)),"")</f>
        <v/>
      </c>
      <c r="J15" s="19" t="str" cm="1">
        <f t="array" ref="J15">IF($G15&lt;30,"",IF($F15="m",IF($G15&gt;90,"",INDEX(Adj,$G15-29,1)*$I15),IF($G15&gt;80,"",INDEX(Adj,$G15-29,2)*$I15)))</f>
        <v/>
      </c>
    </row>
    <row r="16" spans="1:10" x14ac:dyDescent="0.25">
      <c r="B16" s="4"/>
      <c r="C16" s="15"/>
      <c r="D16" s="5"/>
      <c r="E16" s="5"/>
      <c r="F16" s="13"/>
      <c r="G16" s="13"/>
      <c r="H16" s="6" t="str">
        <f t="shared" si="1"/>
        <v/>
      </c>
      <c r="I16" s="19" t="str">
        <f>IF(H16&lt;&gt;"",IF(F16="f",IF(C16&lt;bf,H16*10^(Af*(LOG10(C16/bf))^2),H16),IF(C16&lt;bm,H16*10^(Am*(LOG10(C16/bm))^2),H16)),"")</f>
        <v/>
      </c>
      <c r="J16" s="19" t="str" cm="1">
        <f t="array" ref="J16">IF($G16&lt;30,"",IF($F16="m",IF($G16&gt;90,"",INDEX(Adj,$G16-29,1)*$I16),IF($G16&gt;80,"",INDEX(Adj,$G16-29,2)*$I16)))</f>
        <v/>
      </c>
    </row>
    <row r="17" spans="2:10" x14ac:dyDescent="0.25">
      <c r="B17" s="4"/>
      <c r="C17" s="15"/>
      <c r="D17" s="5"/>
      <c r="E17" s="5"/>
      <c r="F17" s="13"/>
      <c r="G17" s="13"/>
      <c r="H17" s="6" t="str">
        <f t="shared" si="1"/>
        <v/>
      </c>
      <c r="I17" s="19" t="str">
        <f>IF(H17&lt;&gt;"",IF(F17="f",IF(C17&lt;bf,H17*10^(Af*(LOG10(C17/bf))^2),H17),IF(C17&lt;bm,H17*10^(Am*(LOG10(C17/bm))^2),H17)),"")</f>
        <v/>
      </c>
      <c r="J17" s="19" t="str" cm="1">
        <f t="array" ref="J17">IF($G17&lt;30,"",IF($F17="m",IF($G17&gt;90,"",INDEX(Adj,$G17-29,1)*$I17),IF($G17&gt;80,"",INDEX(Adj,$G17-29,2)*$I17)))</f>
        <v/>
      </c>
    </row>
    <row r="18" spans="2:10" x14ac:dyDescent="0.25">
      <c r="B18" s="4"/>
      <c r="C18" s="15"/>
      <c r="D18" s="5"/>
      <c r="E18" s="5"/>
      <c r="F18" s="13"/>
      <c r="G18" s="13"/>
      <c r="H18" s="6" t="str">
        <f t="shared" si="1"/>
        <v/>
      </c>
      <c r="I18" s="19" t="str">
        <f>IF(H18&lt;&gt;"",IF(F18="f",IF(C18&lt;bf,H18*10^(Af*(LOG10(C18/bf))^2),H18),IF(C18&lt;bm,H18*10^(Am*(LOG10(C18/bm))^2),H18)),"")</f>
        <v/>
      </c>
      <c r="J18" s="19" t="str" cm="1">
        <f t="array" ref="J18">IF($G18&lt;30,"",IF($F18="m",IF($G18&gt;90,"",INDEX(Adj,$G18-29,1)*$I18),IF($G18&gt;80,"",INDEX(Adj,$G18-29,2)*$I18)))</f>
        <v/>
      </c>
    </row>
    <row r="19" spans="2:10" x14ac:dyDescent="0.25">
      <c r="B19" s="4"/>
      <c r="C19" s="15"/>
      <c r="D19" s="5"/>
      <c r="E19" s="5"/>
      <c r="F19" s="13"/>
      <c r="G19" s="13"/>
      <c r="H19" s="6" t="str">
        <f t="shared" si="1"/>
        <v/>
      </c>
      <c r="I19" s="19" t="str">
        <f>IF(H19&lt;&gt;"",IF(F19="f",IF(C19&lt;bf,H19*10^(Af*(LOG10(C19/bf))^2),H19),IF(C19&lt;bm,H19*10^(Am*(LOG10(C19/bm))^2),H19)),"")</f>
        <v/>
      </c>
      <c r="J19" s="19" t="str" cm="1">
        <f t="array" ref="J19">IF($G19&lt;30,"",IF($F19="m",IF($G19&gt;90,"",INDEX(Adj,$G19-29,1)*$I19),IF($G19&gt;80,"",INDEX(Adj,$G19-29,2)*$I19)))</f>
        <v/>
      </c>
    </row>
    <row r="20" spans="2:10" x14ac:dyDescent="0.25">
      <c r="B20" s="4"/>
      <c r="C20" s="15"/>
      <c r="D20" s="5"/>
      <c r="E20" s="5"/>
      <c r="F20" s="13"/>
      <c r="G20" s="13"/>
      <c r="H20" s="6" t="str">
        <f t="shared" si="1"/>
        <v/>
      </c>
      <c r="I20" s="19" t="str">
        <f>IF(H20&lt;&gt;"",IF(F20="f",IF(C20&lt;bf,H20*10^(Af*(LOG10(C20/bf))^2),H20),IF(C20&lt;bm,H20*10^(Am*(LOG10(C20/bm))^2),H20)),"")</f>
        <v/>
      </c>
      <c r="J20" s="19" t="str" cm="1">
        <f t="array" ref="J20">IF($G20&lt;30,"",IF($F20="m",IF($G20&gt;90,"",INDEX(Adj,$G20-29,1)*$I20),IF($G20&gt;80,"",INDEX(Adj,$G20-29,2)*$I20)))</f>
        <v/>
      </c>
    </row>
    <row r="21" spans="2:10" x14ac:dyDescent="0.25">
      <c r="B21" s="4"/>
      <c r="C21" s="15"/>
      <c r="D21" s="5"/>
      <c r="E21" s="5"/>
      <c r="F21" s="13"/>
      <c r="G21" s="13"/>
      <c r="H21" s="6" t="str">
        <f t="shared" si="1"/>
        <v/>
      </c>
      <c r="I21" s="19" t="str">
        <f>IF(H21&lt;&gt;"",IF(F21="f",IF(C21&lt;bf,H21*10^(Af*(LOG10(C21/bf))^2),H21),IF(C21&lt;bm,H21*10^(Am*(LOG10(C21/bm))^2),H21)),"")</f>
        <v/>
      </c>
      <c r="J21" s="19" t="str" cm="1">
        <f t="array" ref="J21">IF($G21&lt;30,"",IF($F21="m",IF($G21&gt;90,"",INDEX(Adj,$G21-29,1)*$I21),IF($G21&gt;80,"",INDEX(Adj,$G21-29,2)*$I21)))</f>
        <v/>
      </c>
    </row>
    <row r="22" spans="2:10" x14ac:dyDescent="0.25">
      <c r="B22" s="4"/>
      <c r="C22" s="15"/>
      <c r="D22" s="5"/>
      <c r="E22" s="5"/>
      <c r="F22" s="13"/>
      <c r="G22" s="13"/>
      <c r="H22" s="6" t="str">
        <f t="shared" ref="H22:H26" si="2">IF(D22+E22&gt;0,D22+E22,"")</f>
        <v/>
      </c>
      <c r="I22" s="19" t="str">
        <f>IF(H22&lt;&gt;"",IF(F22="f",IF(C22&lt;bf,H22*10^(Af*(LOG10(C22/bf))^2),H22),IF(C22&lt;bm,H22*10^(Am*(LOG10(C22/bm))^2),H22)),"")</f>
        <v/>
      </c>
      <c r="J22" s="19" t="str" cm="1">
        <f t="array" ref="J22">IF($G22&lt;30,"",IF($F22="m",IF($G22&gt;90,"",INDEX(Adj,$G22-29,1)*$I22),IF($G22&gt;80,"",INDEX(Adj,$G22-29,2)*$I22)))</f>
        <v/>
      </c>
    </row>
    <row r="23" spans="2:10" x14ac:dyDescent="0.25">
      <c r="B23" s="4"/>
      <c r="C23" s="15"/>
      <c r="D23" s="5"/>
      <c r="E23" s="5"/>
      <c r="F23" s="13"/>
      <c r="G23" s="13"/>
      <c r="H23" s="6" t="str">
        <f t="shared" si="2"/>
        <v/>
      </c>
      <c r="I23" s="19" t="str">
        <f>IF(H23&lt;&gt;"",IF(F23="f",IF(C23&lt;bf,H23*10^(Af*(LOG10(C23/bf))^2),H23),IF(C23&lt;bm,H23*10^(Am*(LOG10(C23/bm))^2),H23)),"")</f>
        <v/>
      </c>
      <c r="J23" s="19" t="str" cm="1">
        <f t="array" ref="J23">IF($G23&lt;30,"",IF($F23="m",IF($G23&gt;90,"",INDEX(Adj,$G23-29,1)*$I23),IF($G23&gt;80,"",INDEX(Adj,$G23-29,2)*$I23)))</f>
        <v/>
      </c>
    </row>
    <row r="24" spans="2:10" x14ac:dyDescent="0.25">
      <c r="B24" s="4"/>
      <c r="C24" s="15"/>
      <c r="D24" s="5"/>
      <c r="E24" s="5"/>
      <c r="F24" s="13"/>
      <c r="G24" s="13"/>
      <c r="H24" s="6" t="str">
        <f t="shared" si="2"/>
        <v/>
      </c>
      <c r="I24" s="19" t="str">
        <f>IF(H24&lt;&gt;"",IF(F24="f",IF(C24&lt;bf,H24*10^(Af*(LOG10(C24/bf))^2),H24),IF(C24&lt;bm,H24*10^(Am*(LOG10(C24/bm))^2),H24)),"")</f>
        <v/>
      </c>
      <c r="J24" s="19" t="str" cm="1">
        <f t="array" ref="J24">IF($G24&lt;30,"",IF($F24="m",IF($G24&gt;90,"",INDEX(Adj,$G24-29,1)*$I24),IF($G24&gt;80,"",INDEX(Adj,$G24-29,2)*$I24)))</f>
        <v/>
      </c>
    </row>
    <row r="25" spans="2:10" x14ac:dyDescent="0.25">
      <c r="B25" s="4"/>
      <c r="C25" s="15"/>
      <c r="D25" s="5"/>
      <c r="E25" s="5"/>
      <c r="F25" s="13"/>
      <c r="G25" s="13"/>
      <c r="H25" s="6" t="str">
        <f t="shared" si="2"/>
        <v/>
      </c>
      <c r="I25" s="19" t="str">
        <f>IF(H25&lt;&gt;"",IF(F25="f",IF(C25&lt;bf,H25*10^(Af*(LOG10(C25/bf))^2),H25),IF(C25&lt;bm,H25*10^(Am*(LOG10(C25/bm))^2),H25)),"")</f>
        <v/>
      </c>
      <c r="J25" s="19" t="str" cm="1">
        <f t="array" ref="J25">IF($G25&lt;30,"",IF($F25="m",IF($G25&gt;90,"",INDEX(Adj,$G25-29,1)*$I25),IF($G25&gt;80,"",INDEX(Adj,$G25-29,2)*$I25)))</f>
        <v/>
      </c>
    </row>
    <row r="26" spans="2:10" x14ac:dyDescent="0.25">
      <c r="B26" s="4"/>
      <c r="C26" s="15"/>
      <c r="D26" s="5"/>
      <c r="E26" s="5"/>
      <c r="F26" s="13"/>
      <c r="G26" s="13"/>
      <c r="H26" s="6" t="str">
        <f t="shared" si="2"/>
        <v/>
      </c>
      <c r="I26" s="19" t="str">
        <f>IF(H26&lt;&gt;"",IF(F26="f",IF(C26&lt;bf,H26*10^(Af*(LOG10(C26/bf))^2),H26),IF(C26&lt;bm,H26*10^(Am*(LOG10(C26/bm))^2),H26)),"")</f>
        <v/>
      </c>
      <c r="J26" s="19" t="str" cm="1">
        <f t="array" ref="J26">IF($G26&lt;30,"",IF($F26="m",IF($G26&gt;90,"",INDEX(Adj,$G26-29,1)*$I26),IF($G26&gt;80,"",INDEX(Adj,$G26-29,2)*$I26)))</f>
        <v/>
      </c>
    </row>
    <row r="27" spans="2:10" x14ac:dyDescent="0.25">
      <c r="B27" s="4"/>
      <c r="C27" s="15"/>
      <c r="D27" s="5"/>
      <c r="E27" s="5"/>
      <c r="F27" s="13"/>
      <c r="G27" s="13"/>
      <c r="H27" s="6" t="str">
        <f t="shared" si="1"/>
        <v/>
      </c>
      <c r="I27" s="19" t="str">
        <f>IF(H27&lt;&gt;"",IF(F27="f",IF(C27&lt;bf,H27*10^(Af*(LOG10(C27/bf))^2),H27),IF(C27&lt;bm,H27*10^(Am*(LOG10(C27/bm))^2),H27)),"")</f>
        <v/>
      </c>
      <c r="J27" s="19" t="str" cm="1">
        <f t="array" ref="J27">IF($G27&lt;30,"",IF($F27="m",IF($G27&gt;90,"",INDEX(Adj,$G27-29,1)*$I27),IF($G27&gt;80,"",INDEX(Adj,$G27-29,2)*$I27)))</f>
        <v/>
      </c>
    </row>
    <row r="28" spans="2:10" x14ac:dyDescent="0.25">
      <c r="B28" s="4"/>
      <c r="C28" s="15"/>
      <c r="D28" s="5"/>
      <c r="E28" s="5"/>
      <c r="F28" s="13"/>
      <c r="G28" s="13"/>
      <c r="H28" s="6" t="str">
        <f t="shared" si="1"/>
        <v/>
      </c>
      <c r="I28" s="19" t="str">
        <f>IF(H28&lt;&gt;"",IF(F28="f",IF(C28&lt;bf,H28*10^(Af*(LOG10(C28/bf))^2),H28),IF(C28&lt;bm,H28*10^(Am*(LOG10(C28/bm))^2),H28)),"")</f>
        <v/>
      </c>
      <c r="J28" s="19" t="str" cm="1">
        <f t="array" ref="J28">IF($G28&lt;30,"",IF($F28="m",IF($G28&gt;90,"",INDEX(Adj,$G28-29,1)*$I28),IF($G28&gt;80,"",INDEX(Adj,$G28-29,2)*$I28)))</f>
        <v/>
      </c>
    </row>
    <row r="29" spans="2:10" x14ac:dyDescent="0.25">
      <c r="B29" s="4"/>
      <c r="C29" s="15"/>
      <c r="D29" s="5"/>
      <c r="E29" s="5"/>
      <c r="F29" s="13"/>
      <c r="G29" s="13"/>
      <c r="H29" s="6" t="str">
        <f t="shared" si="1"/>
        <v/>
      </c>
      <c r="I29" s="19" t="str">
        <f>IF(H29&lt;&gt;"",IF(F29="f",IF(C29&lt;bf,H29*10^(Af*(LOG10(C29/bf))^2),H29),IF(C29&lt;bm,H29*10^(Am*(LOG10(C29/bm))^2),H29)),"")</f>
        <v/>
      </c>
      <c r="J29" s="19" t="str" cm="1">
        <f t="array" ref="J29">IF($G29&lt;30,"",IF($F29="m",IF($G29&gt;90,"",INDEX(Adj,$G29-29,1)*$I29),IF($G29&gt;80,"",INDEX(Adj,$G29-29,2)*$I29)))</f>
        <v/>
      </c>
    </row>
    <row r="30" spans="2:10" x14ac:dyDescent="0.25">
      <c r="B30" s="4"/>
      <c r="C30" s="15"/>
      <c r="D30" s="5"/>
      <c r="E30" s="5"/>
      <c r="F30" s="13"/>
      <c r="G30" s="13"/>
      <c r="H30" s="6" t="str">
        <f t="shared" ref="H30:H70" si="3">IF(D30+E30&gt;0,D30+E30,"")</f>
        <v/>
      </c>
      <c r="I30" s="19" t="str">
        <f>IF(H30&lt;&gt;"",IF(F30="f",IF(C30&lt;bf,H30*10^(Af*(LOG10(C30/bf))^2),H30),IF(C30&lt;bm,H30*10^(Am*(LOG10(C30/bm))^2),H30)),"")</f>
        <v/>
      </c>
      <c r="J30" s="19" t="str" cm="1">
        <f t="array" ref="J30">IF($G30&lt;30,"",IF($F30="m",IF($G30&gt;90,"",INDEX(Adj,$G30-29,1)*$I30),IF($G30&gt;80,"",INDEX(Adj,$G30-29,2)*$I30)))</f>
        <v/>
      </c>
    </row>
    <row r="31" spans="2:10" x14ac:dyDescent="0.25">
      <c r="B31" s="4"/>
      <c r="C31" s="15"/>
      <c r="D31" s="5"/>
      <c r="E31" s="5"/>
      <c r="F31" s="13"/>
      <c r="G31" s="13"/>
      <c r="H31" s="6" t="str">
        <f t="shared" si="3"/>
        <v/>
      </c>
      <c r="I31" s="19" t="str">
        <f>IF(H31&lt;&gt;"",IF(F31="f",IF(C31&lt;bf,H31*10^(Af*(LOG10(C31/bf))^2),H31),IF(C31&lt;bm,H31*10^(Am*(LOG10(C31/bm))^2),H31)),"")</f>
        <v/>
      </c>
      <c r="J31" s="19" t="str" cm="1">
        <f t="array" ref="J31">IF($G31&lt;30,"",IF($F31="m",IF($G31&gt;90,"",INDEX(Adj,$G31-29,1)*$I31),IF($G31&gt;80,"",INDEX(Adj,$G31-29,2)*$I31)))</f>
        <v/>
      </c>
    </row>
    <row r="32" spans="2:10" x14ac:dyDescent="0.25">
      <c r="B32" s="4"/>
      <c r="C32" s="15"/>
      <c r="D32" s="5"/>
      <c r="E32" s="5"/>
      <c r="F32" s="13"/>
      <c r="G32" s="13"/>
      <c r="H32" s="6" t="str">
        <f t="shared" si="3"/>
        <v/>
      </c>
      <c r="I32" s="19" t="str">
        <f>IF(H32&lt;&gt;"",IF(F32="f",IF(C32&lt;bf,H32*10^(Af*(LOG10(C32/bf))^2),H32),IF(C32&lt;bm,H32*10^(Am*(LOG10(C32/bm))^2),H32)),"")</f>
        <v/>
      </c>
      <c r="J32" s="19" t="str" cm="1">
        <f t="array" ref="J32">IF($G32&lt;30,"",IF($F32="m",IF($G32&gt;90,"",INDEX(Adj,$G32-29,1)*$I32),IF($G32&gt;80,"",INDEX(Adj,$G32-29,2)*$I32)))</f>
        <v/>
      </c>
    </row>
    <row r="33" spans="2:10" x14ac:dyDescent="0.25">
      <c r="B33" s="4"/>
      <c r="C33" s="15"/>
      <c r="D33" s="5"/>
      <c r="E33" s="5"/>
      <c r="F33" s="13"/>
      <c r="G33" s="13"/>
      <c r="H33" s="6" t="str">
        <f t="shared" si="3"/>
        <v/>
      </c>
      <c r="I33" s="19" t="str">
        <f>IF(H33&lt;&gt;"",IF(F33="f",IF(C33&lt;bf,H33*10^(Af*(LOG10(C33/bf))^2),H33),IF(C33&lt;bm,H33*10^(Am*(LOG10(C33/bm))^2),H33)),"")</f>
        <v/>
      </c>
      <c r="J33" s="19" t="str" cm="1">
        <f t="array" ref="J33">IF($G33&lt;30,"",IF($F33="m",IF($G33&gt;90,"",INDEX(Adj,$G33-29,1)*$I33),IF($G33&gt;80,"",INDEX(Adj,$G33-29,2)*$I33)))</f>
        <v/>
      </c>
    </row>
    <row r="34" spans="2:10" x14ac:dyDescent="0.25">
      <c r="B34" s="4"/>
      <c r="C34" s="15"/>
      <c r="D34" s="5"/>
      <c r="E34" s="5"/>
      <c r="F34" s="13"/>
      <c r="G34" s="13"/>
      <c r="H34" s="6" t="str">
        <f t="shared" si="3"/>
        <v/>
      </c>
      <c r="I34" s="19" t="str">
        <f>IF(H34&lt;&gt;"",IF(F34="f",IF(C34&lt;bf,H34*10^(Af*(LOG10(C34/bf))^2),H34),IF(C34&lt;bm,H34*10^(Am*(LOG10(C34/bm))^2),H34)),"")</f>
        <v/>
      </c>
      <c r="J34" s="19" t="str" cm="1">
        <f t="array" ref="J34">IF($G34&lt;30,"",IF($F34="m",IF($G34&gt;90,"",INDEX(Adj,$G34-29,1)*$I34),IF($G34&gt;80,"",INDEX(Adj,$G34-29,2)*$I34)))</f>
        <v/>
      </c>
    </row>
    <row r="35" spans="2:10" x14ac:dyDescent="0.25">
      <c r="B35" s="4"/>
      <c r="C35" s="15"/>
      <c r="D35" s="5"/>
      <c r="E35" s="5"/>
      <c r="F35" s="13"/>
      <c r="G35" s="13"/>
      <c r="H35" s="6" t="str">
        <f t="shared" si="3"/>
        <v/>
      </c>
      <c r="I35" s="19" t="str">
        <f>IF(H35&lt;&gt;"",IF(F35="f",IF(C35&lt;bf,H35*10^(Af*(LOG10(C35/bf))^2),H35),IF(C35&lt;bm,H35*10^(Am*(LOG10(C35/bm))^2),H35)),"")</f>
        <v/>
      </c>
      <c r="J35" s="19" t="str" cm="1">
        <f t="array" ref="J35">IF($G35&lt;30,"",IF($F35="m",IF($G35&gt;90,"",INDEX(Adj,$G35-29,1)*$I35),IF($G35&gt;80,"",INDEX(Adj,$G35-29,2)*$I35)))</f>
        <v/>
      </c>
    </row>
    <row r="36" spans="2:10" x14ac:dyDescent="0.25">
      <c r="B36" s="4"/>
      <c r="C36" s="15"/>
      <c r="D36" s="5"/>
      <c r="E36" s="5"/>
      <c r="F36" s="13"/>
      <c r="G36" s="13"/>
      <c r="H36" s="6" t="str">
        <f t="shared" si="3"/>
        <v/>
      </c>
      <c r="I36" s="19" t="str">
        <f>IF(H36&lt;&gt;"",IF(F36="f",IF(C36&lt;bf,H36*10^(Af*(LOG10(C36/bf))^2),H36),IF(C36&lt;bm,H36*10^(Am*(LOG10(C36/bm))^2),H36)),"")</f>
        <v/>
      </c>
      <c r="J36" s="19" t="str" cm="1">
        <f t="array" ref="J36">IF($G36&lt;30,"",IF($F36="m",IF($G36&gt;90,"",INDEX(Adj,$G36-29,1)*$I36),IF($G36&gt;80,"",INDEX(Adj,$G36-29,2)*$I36)))</f>
        <v/>
      </c>
    </row>
    <row r="37" spans="2:10" x14ac:dyDescent="0.25">
      <c r="B37" s="4"/>
      <c r="C37" s="15"/>
      <c r="D37" s="5"/>
      <c r="E37" s="5"/>
      <c r="F37" s="13"/>
      <c r="G37" s="13"/>
      <c r="H37" s="6" t="str">
        <f t="shared" si="3"/>
        <v/>
      </c>
      <c r="I37" s="19" t="str">
        <f>IF(H37&lt;&gt;"",IF(F37="f",IF(C37&lt;bf,H37*10^(Af*(LOG10(C37/bf))^2),H37),IF(C37&lt;bm,H37*10^(Am*(LOG10(C37/bm))^2),H37)),"")</f>
        <v/>
      </c>
      <c r="J37" s="19" t="str" cm="1">
        <f t="array" ref="J37">IF($G37&lt;30,"",IF($F37="m",IF($G37&gt;90,"",INDEX(Adj,$G37-29,1)*$I37),IF($G37&gt;80,"",INDEX(Adj,$G37-29,2)*$I37)))</f>
        <v/>
      </c>
    </row>
    <row r="38" spans="2:10" x14ac:dyDescent="0.25">
      <c r="B38" s="4"/>
      <c r="C38" s="15"/>
      <c r="D38" s="5"/>
      <c r="E38" s="5"/>
      <c r="F38" s="13"/>
      <c r="G38" s="13"/>
      <c r="H38" s="6" t="str">
        <f t="shared" si="3"/>
        <v/>
      </c>
      <c r="I38" s="19" t="str">
        <f>IF(H38&lt;&gt;"",IF(F38="f",IF(C38&lt;bf,H38*10^(Af*(LOG10(C38/bf))^2),H38),IF(C38&lt;bm,H38*10^(Am*(LOG10(C38/bm))^2),H38)),"")</f>
        <v/>
      </c>
      <c r="J38" s="19" t="str" cm="1">
        <f t="array" ref="J38">IF($G38&lt;30,"",IF($F38="m",IF($G38&gt;90,"",INDEX(Adj,$G38-29,1)*$I38),IF($G38&gt;80,"",INDEX(Adj,$G38-29,2)*$I38)))</f>
        <v/>
      </c>
    </row>
    <row r="39" spans="2:10" x14ac:dyDescent="0.25">
      <c r="B39" s="4"/>
      <c r="C39" s="15"/>
      <c r="D39" s="5"/>
      <c r="E39" s="5"/>
      <c r="F39" s="13"/>
      <c r="G39" s="13"/>
      <c r="H39" s="6" t="str">
        <f t="shared" si="3"/>
        <v/>
      </c>
      <c r="I39" s="19" t="str">
        <f>IF(H39&lt;&gt;"",IF(F39="f",IF(C39&lt;bf,H39*10^(Af*(LOG10(C39/bf))^2),H39),IF(C39&lt;bm,H39*10^(Am*(LOG10(C39/bm))^2),H39)),"")</f>
        <v/>
      </c>
      <c r="J39" s="19" t="str" cm="1">
        <f t="array" ref="J39">IF($G39&lt;30,"",IF($F39="m",IF($G39&gt;90,"",INDEX(Adj,$G39-29,1)*$I39),IF($G39&gt;80,"",INDEX(Adj,$G39-29,2)*$I39)))</f>
        <v/>
      </c>
    </row>
    <row r="40" spans="2:10" x14ac:dyDescent="0.25">
      <c r="B40" s="4"/>
      <c r="C40" s="15"/>
      <c r="D40" s="5"/>
      <c r="E40" s="5"/>
      <c r="F40" s="13"/>
      <c r="G40" s="13"/>
      <c r="H40" s="6" t="str">
        <f t="shared" si="3"/>
        <v/>
      </c>
      <c r="I40" s="19" t="str">
        <f>IF(H40&lt;&gt;"",IF(F40="f",IF(C40&lt;bf,H40*10^(Af*(LOG10(C40/bf))^2),H40),IF(C40&lt;bm,H40*10^(Am*(LOG10(C40/bm))^2),H40)),"")</f>
        <v/>
      </c>
      <c r="J40" s="19" t="str" cm="1">
        <f t="array" ref="J40">IF($G40&lt;30,"",IF($F40="m",IF($G40&gt;90,"",INDEX(Adj,$G40-29,1)*$I40),IF($G40&gt;80,"",INDEX(Adj,$G40-29,2)*$I40)))</f>
        <v/>
      </c>
    </row>
    <row r="41" spans="2:10" x14ac:dyDescent="0.25">
      <c r="B41" s="4"/>
      <c r="C41" s="15"/>
      <c r="D41" s="5"/>
      <c r="E41" s="5"/>
      <c r="F41" s="13"/>
      <c r="G41" s="13"/>
      <c r="H41" s="6" t="str">
        <f t="shared" si="3"/>
        <v/>
      </c>
      <c r="I41" s="19" t="str">
        <f>IF(H41&lt;&gt;"",IF(F41="f",IF(C41&lt;bf,H41*10^(Af*(LOG10(C41/bf))^2),H41),IF(C41&lt;bm,H41*10^(Am*(LOG10(C41/bm))^2),H41)),"")</f>
        <v/>
      </c>
      <c r="J41" s="19" t="str" cm="1">
        <f t="array" ref="J41">IF($G41&lt;30,"",IF($F41="m",IF($G41&gt;90,"",INDEX(Adj,$G41-29,1)*$I41),IF($G41&gt;80,"",INDEX(Adj,$G41-29,2)*$I41)))</f>
        <v/>
      </c>
    </row>
    <row r="42" spans="2:10" x14ac:dyDescent="0.25">
      <c r="B42" s="4"/>
      <c r="C42" s="15"/>
      <c r="D42" s="5"/>
      <c r="E42" s="5"/>
      <c r="F42" s="13"/>
      <c r="G42" s="13"/>
      <c r="H42" s="6" t="str">
        <f t="shared" si="3"/>
        <v/>
      </c>
      <c r="I42" s="19" t="str">
        <f>IF(H42&lt;&gt;"",IF(F42="f",IF(C42&lt;bf,H42*10^(Af*(LOG10(C42/bf))^2),H42),IF(C42&lt;bm,H42*10^(Am*(LOG10(C42/bm))^2),H42)),"")</f>
        <v/>
      </c>
      <c r="J42" s="19" t="str" cm="1">
        <f t="array" ref="J42">IF($G42&lt;30,"",IF($F42="m",IF($G42&gt;90,"",INDEX(Adj,$G42-29,1)*$I42),IF($G42&gt;80,"",INDEX(Adj,$G42-29,2)*$I42)))</f>
        <v/>
      </c>
    </row>
    <row r="43" spans="2:10" x14ac:dyDescent="0.25">
      <c r="B43" s="4"/>
      <c r="C43" s="15"/>
      <c r="D43" s="5"/>
      <c r="E43" s="5"/>
      <c r="F43" s="13"/>
      <c r="G43" s="13"/>
      <c r="H43" s="6" t="str">
        <f t="shared" si="3"/>
        <v/>
      </c>
      <c r="I43" s="19" t="str">
        <f>IF(H43&lt;&gt;"",IF(F43="f",IF(C43&lt;bf,H43*10^(Af*(LOG10(C43/bf))^2),H43),IF(C43&lt;bm,H43*10^(Am*(LOG10(C43/bm))^2),H43)),"")</f>
        <v/>
      </c>
      <c r="J43" s="19" t="str" cm="1">
        <f t="array" ref="J43">IF($G43&lt;30,"",IF($F43="m",IF($G43&gt;90,"",INDEX(Adj,$G43-29,1)*$I43),IF($G43&gt;80,"",INDEX(Adj,$G43-29,2)*$I43)))</f>
        <v/>
      </c>
    </row>
    <row r="44" spans="2:10" x14ac:dyDescent="0.25">
      <c r="B44" s="4"/>
      <c r="C44" s="15"/>
      <c r="D44" s="5"/>
      <c r="E44" s="5"/>
      <c r="F44" s="13"/>
      <c r="G44" s="13"/>
      <c r="H44" s="6" t="str">
        <f t="shared" si="3"/>
        <v/>
      </c>
      <c r="I44" s="19" t="str">
        <f>IF(H44&lt;&gt;"",IF(F44="f",IF(C44&lt;bf,H44*10^(Af*(LOG10(C44/bf))^2),H44),IF(C44&lt;bm,H44*10^(Am*(LOG10(C44/bm))^2),H44)),"")</f>
        <v/>
      </c>
      <c r="J44" s="19" t="str" cm="1">
        <f t="array" ref="J44">IF($G44&lt;30,"",IF($F44="m",IF($G44&gt;90,"",INDEX(Adj,$G44-29,1)*$I44),IF($G44&gt;80,"",INDEX(Adj,$G44-29,2)*$I44)))</f>
        <v/>
      </c>
    </row>
    <row r="45" spans="2:10" x14ac:dyDescent="0.25">
      <c r="B45" s="4"/>
      <c r="C45" s="15"/>
      <c r="D45" s="5"/>
      <c r="E45" s="5"/>
      <c r="F45" s="13"/>
      <c r="G45" s="13"/>
      <c r="H45" s="6" t="str">
        <f t="shared" si="3"/>
        <v/>
      </c>
      <c r="I45" s="19" t="str">
        <f>IF(H45&lt;&gt;"",IF(F45="f",IF(C45&lt;bf,H45*10^(Af*(LOG10(C45/bf))^2),H45),IF(C45&lt;bm,H45*10^(Am*(LOG10(C45/bm))^2),H45)),"")</f>
        <v/>
      </c>
      <c r="J45" s="19" t="str" cm="1">
        <f t="array" ref="J45">IF($G45&lt;30,"",IF($F45="m",IF($G45&gt;90,"",INDEX(Adj,$G45-29,1)*$I45),IF($G45&gt;80,"",INDEX(Adj,$G45-29,2)*$I45)))</f>
        <v/>
      </c>
    </row>
    <row r="46" spans="2:10" x14ac:dyDescent="0.25">
      <c r="B46" s="4"/>
      <c r="C46" s="15"/>
      <c r="D46" s="5"/>
      <c r="E46" s="5"/>
      <c r="F46" s="13"/>
      <c r="G46" s="13"/>
      <c r="H46" s="6" t="str">
        <f t="shared" si="3"/>
        <v/>
      </c>
      <c r="I46" s="19" t="str">
        <f>IF(H46&lt;&gt;"",IF(F46="f",IF(C46&lt;bf,H46*10^(Af*(LOG10(C46/bf))^2),H46),IF(C46&lt;bm,H46*10^(Am*(LOG10(C46/bm))^2),H46)),"")</f>
        <v/>
      </c>
      <c r="J46" s="19" t="str" cm="1">
        <f t="array" ref="J46">IF($G46&lt;30,"",IF($F46="m",IF($G46&gt;90,"",INDEX(Adj,$G46-29,1)*$I46),IF($G46&gt;80,"",INDEX(Adj,$G46-29,2)*$I46)))</f>
        <v/>
      </c>
    </row>
    <row r="47" spans="2:10" x14ac:dyDescent="0.25">
      <c r="B47" s="4"/>
      <c r="C47" s="15"/>
      <c r="D47" s="5"/>
      <c r="E47" s="5"/>
      <c r="F47" s="13"/>
      <c r="G47" s="13"/>
      <c r="H47" s="6" t="str">
        <f t="shared" si="3"/>
        <v/>
      </c>
      <c r="I47" s="19" t="str">
        <f>IF(H47&lt;&gt;"",IF(F47="f",IF(C47&lt;bf,H47*10^(Af*(LOG10(C47/bf))^2),H47),IF(C47&lt;bm,H47*10^(Am*(LOG10(C47/bm))^2),H47)),"")</f>
        <v/>
      </c>
      <c r="J47" s="19" t="str" cm="1">
        <f t="array" ref="J47">IF($G47&lt;30,"",IF($F47="m",IF($G47&gt;90,"",INDEX(Adj,$G47-29,1)*$I47),IF($G47&gt;80,"",INDEX(Adj,$G47-29,2)*$I47)))</f>
        <v/>
      </c>
    </row>
    <row r="48" spans="2:10" x14ac:dyDescent="0.25">
      <c r="B48" s="4"/>
      <c r="C48" s="15"/>
      <c r="D48" s="5"/>
      <c r="E48" s="5"/>
      <c r="F48" s="13"/>
      <c r="G48" s="13"/>
      <c r="H48" s="6" t="str">
        <f t="shared" si="3"/>
        <v/>
      </c>
      <c r="I48" s="19" t="str">
        <f>IF(H48&lt;&gt;"",IF(F48="f",IF(C48&lt;bf,H48*10^(Af*(LOG10(C48/bf))^2),H48),IF(C48&lt;bm,H48*10^(Am*(LOG10(C48/bm))^2),H48)),"")</f>
        <v/>
      </c>
      <c r="J48" s="19" t="str" cm="1">
        <f t="array" ref="J48">IF($G48&lt;30,"",IF($F48="m",IF($G48&gt;90,"",INDEX(Adj,$G48-29,1)*$I48),IF($G48&gt;80,"",INDEX(Adj,$G48-29,2)*$I48)))</f>
        <v/>
      </c>
    </row>
    <row r="49" spans="2:10" x14ac:dyDescent="0.25">
      <c r="B49" s="4"/>
      <c r="C49" s="15"/>
      <c r="D49" s="5"/>
      <c r="E49" s="5"/>
      <c r="F49" s="13"/>
      <c r="G49" s="13"/>
      <c r="H49" s="6" t="str">
        <f t="shared" si="3"/>
        <v/>
      </c>
      <c r="I49" s="19" t="str">
        <f>IF(H49&lt;&gt;"",IF(F49="f",IF(C49&lt;bf,H49*10^(Af*(LOG10(C49/bf))^2),H49),IF(C49&lt;bm,H49*10^(Am*(LOG10(C49/bm))^2),H49)),"")</f>
        <v/>
      </c>
      <c r="J49" s="19" t="str" cm="1">
        <f t="array" ref="J49">IF($G49&lt;30,"",IF($F49="m",IF($G49&gt;90,"",INDEX(Adj,$G49-29,1)*$I49),IF($G49&gt;80,"",INDEX(Adj,$G49-29,2)*$I49)))</f>
        <v/>
      </c>
    </row>
    <row r="50" spans="2:10" x14ac:dyDescent="0.25">
      <c r="B50" s="4"/>
      <c r="C50" s="15"/>
      <c r="D50" s="5"/>
      <c r="E50" s="5"/>
      <c r="F50" s="13"/>
      <c r="G50" s="13"/>
      <c r="H50" s="6" t="str">
        <f t="shared" si="3"/>
        <v/>
      </c>
      <c r="I50" s="19" t="str">
        <f>IF(H50&lt;&gt;"",IF(F50="f",IF(C50&lt;bf,H50*10^(Af*(LOG10(C50/bf))^2),H50),IF(C50&lt;bm,H50*10^(Am*(LOG10(C50/bm))^2),H50)),"")</f>
        <v/>
      </c>
      <c r="J50" s="19" t="str" cm="1">
        <f t="array" ref="J50">IF($G50&lt;30,"",IF($F50="m",IF($G50&gt;90,"",INDEX(Adj,$G50-29,1)*$I50),IF($G50&gt;80,"",INDEX(Adj,$G50-29,2)*$I50)))</f>
        <v/>
      </c>
    </row>
    <row r="51" spans="2:10" x14ac:dyDescent="0.25">
      <c r="B51" s="4"/>
      <c r="C51" s="15"/>
      <c r="D51" s="5"/>
      <c r="E51" s="5"/>
      <c r="F51" s="13"/>
      <c r="G51" s="13"/>
      <c r="H51" s="6" t="str">
        <f t="shared" si="3"/>
        <v/>
      </c>
      <c r="I51" s="19" t="str">
        <f>IF(H51&lt;&gt;"",IF(F51="f",IF(C51&lt;bf,H51*10^(Af*(LOG10(C51/bf))^2),H51),IF(C51&lt;bm,H51*10^(Am*(LOG10(C51/bm))^2),H51)),"")</f>
        <v/>
      </c>
      <c r="J51" s="19" t="str" cm="1">
        <f t="array" ref="J51">IF($G51&lt;30,"",IF($F51="m",IF($G51&gt;90,"",INDEX(Adj,$G51-29,1)*$I51),IF($G51&gt;80,"",INDEX(Adj,$G51-29,2)*$I51)))</f>
        <v/>
      </c>
    </row>
    <row r="52" spans="2:10" x14ac:dyDescent="0.25">
      <c r="B52" s="4"/>
      <c r="C52" s="15"/>
      <c r="D52" s="5"/>
      <c r="E52" s="5"/>
      <c r="F52" s="13"/>
      <c r="G52" s="13"/>
      <c r="H52" s="6" t="str">
        <f t="shared" si="3"/>
        <v/>
      </c>
      <c r="I52" s="19" t="str">
        <f>IF(H52&lt;&gt;"",IF(F52="f",IF(C52&lt;bf,H52*10^(Af*(LOG10(C52/bf))^2),H52),IF(C52&lt;bm,H52*10^(Am*(LOG10(C52/bm))^2),H52)),"")</f>
        <v/>
      </c>
      <c r="J52" s="19" t="str" cm="1">
        <f t="array" ref="J52">IF($G52&lt;30,"",IF($F52="m",IF($G52&gt;90,"",INDEX(Adj,$G52-29,1)*$I52),IF($G52&gt;80,"",INDEX(Adj,$G52-29,2)*$I52)))</f>
        <v/>
      </c>
    </row>
    <row r="53" spans="2:10" x14ac:dyDescent="0.25">
      <c r="B53" s="4"/>
      <c r="C53" s="15"/>
      <c r="D53" s="5"/>
      <c r="E53" s="5"/>
      <c r="F53" s="13"/>
      <c r="G53" s="13"/>
      <c r="H53" s="6" t="str">
        <f t="shared" si="3"/>
        <v/>
      </c>
      <c r="I53" s="19" t="str">
        <f>IF(H53&lt;&gt;"",IF(F53="f",IF(C53&lt;bf,H53*10^(Af*(LOG10(C53/bf))^2),H53),IF(C53&lt;bm,H53*10^(Am*(LOG10(C53/bm))^2),H53)),"")</f>
        <v/>
      </c>
      <c r="J53" s="19" t="str" cm="1">
        <f t="array" ref="J53">IF($G53&lt;30,"",IF($F53="m",IF($G53&gt;90,"",INDEX(Adj,$G53-29,1)*$I53),IF($G53&gt;80,"",INDEX(Adj,$G53-29,2)*$I53)))</f>
        <v/>
      </c>
    </row>
    <row r="54" spans="2:10" x14ac:dyDescent="0.25">
      <c r="B54" s="4"/>
      <c r="C54" s="15"/>
      <c r="D54" s="5"/>
      <c r="E54" s="5"/>
      <c r="F54" s="13"/>
      <c r="G54" s="13"/>
      <c r="H54" s="6" t="str">
        <f t="shared" si="3"/>
        <v/>
      </c>
      <c r="I54" s="19" t="str">
        <f>IF(H54&lt;&gt;"",IF(F54="f",IF(C54&lt;bf,H54*10^(Af*(LOG10(C54/bf))^2),H54),IF(C54&lt;bm,H54*10^(Am*(LOG10(C54/bm))^2),H54)),"")</f>
        <v/>
      </c>
      <c r="J54" s="19" t="str" cm="1">
        <f t="array" ref="J54">IF($G54&lt;30,"",IF($F54="m",IF($G54&gt;90,"",INDEX(Adj,$G54-29,1)*$I54),IF($G54&gt;80,"",INDEX(Adj,$G54-29,2)*$I54)))</f>
        <v/>
      </c>
    </row>
    <row r="55" spans="2:10" x14ac:dyDescent="0.25">
      <c r="B55" s="4"/>
      <c r="C55" s="15"/>
      <c r="D55" s="5"/>
      <c r="E55" s="5"/>
      <c r="F55" s="13"/>
      <c r="G55" s="13"/>
      <c r="H55" s="6" t="str">
        <f t="shared" si="3"/>
        <v/>
      </c>
      <c r="I55" s="19" t="str">
        <f>IF(H55&lt;&gt;"",IF(F55="f",IF(C55&lt;bf,H55*10^(Af*(LOG10(C55/bf))^2),H55),IF(C55&lt;bm,H55*10^(Am*(LOG10(C55/bm))^2),H55)),"")</f>
        <v/>
      </c>
      <c r="J55" s="19" t="str" cm="1">
        <f t="array" ref="J55">IF($G55&lt;30,"",IF($F55="m",IF($G55&gt;90,"",INDEX(Adj,$G55-29,1)*$I55),IF($G55&gt;80,"",INDEX(Adj,$G55-29,2)*$I55)))</f>
        <v/>
      </c>
    </row>
    <row r="56" spans="2:10" x14ac:dyDescent="0.25">
      <c r="B56" s="4"/>
      <c r="C56" s="15"/>
      <c r="D56" s="5"/>
      <c r="E56" s="5"/>
      <c r="F56" s="13"/>
      <c r="G56" s="13"/>
      <c r="H56" s="6" t="str">
        <f t="shared" si="3"/>
        <v/>
      </c>
      <c r="I56" s="19" t="str">
        <f>IF(H56&lt;&gt;"",IF(F56="f",IF(C56&lt;bf,H56*10^(Af*(LOG10(C56/bf))^2),H56),IF(C56&lt;bm,H56*10^(Am*(LOG10(C56/bm))^2),H56)),"")</f>
        <v/>
      </c>
      <c r="J56" s="19" t="str" cm="1">
        <f t="array" ref="J56">IF($G56&lt;30,"",IF($F56="m",IF($G56&gt;90,"",INDEX(Adj,$G56-29,1)*$I56),IF($G56&gt;80,"",INDEX(Adj,$G56-29,2)*$I56)))</f>
        <v/>
      </c>
    </row>
    <row r="57" spans="2:10" x14ac:dyDescent="0.25">
      <c r="B57" s="4"/>
      <c r="C57" s="15"/>
      <c r="D57" s="5"/>
      <c r="E57" s="5"/>
      <c r="F57" s="13"/>
      <c r="G57" s="13"/>
      <c r="H57" s="6" t="str">
        <f t="shared" si="3"/>
        <v/>
      </c>
      <c r="I57" s="19" t="str">
        <f>IF(H57&lt;&gt;"",IF(F57="f",IF(C57&lt;bf,H57*10^(Af*(LOG10(C57/bf))^2),H57),IF(C57&lt;bm,H57*10^(Am*(LOG10(C57/bm))^2),H57)),"")</f>
        <v/>
      </c>
      <c r="J57" s="19" t="str" cm="1">
        <f t="array" ref="J57">IF($G57&lt;30,"",IF($F57="m",IF($G57&gt;90,"",INDEX(Adj,$G57-29,1)*$I57),IF($G57&gt;80,"",INDEX(Adj,$G57-29,2)*$I57)))</f>
        <v/>
      </c>
    </row>
    <row r="58" spans="2:10" x14ac:dyDescent="0.25">
      <c r="B58" s="4"/>
      <c r="C58" s="15"/>
      <c r="D58" s="5"/>
      <c r="E58" s="5"/>
      <c r="F58" s="13"/>
      <c r="G58" s="13"/>
      <c r="H58" s="6" t="str">
        <f t="shared" si="3"/>
        <v/>
      </c>
      <c r="I58" s="19" t="str">
        <f>IF(H58&lt;&gt;"",IF(F58="f",IF(C58&lt;bf,H58*10^(Af*(LOG10(C58/bf))^2),H58),IF(C58&lt;bm,H58*10^(Am*(LOG10(C58/bm))^2),H58)),"")</f>
        <v/>
      </c>
      <c r="J58" s="19" t="str" cm="1">
        <f t="array" ref="J58">IF($G58&lt;30,"",IF($F58="m",IF($G58&gt;90,"",INDEX(Adj,$G58-29,1)*$I58),IF($G58&gt;80,"",INDEX(Adj,$G58-29,2)*$I58)))</f>
        <v/>
      </c>
    </row>
    <row r="59" spans="2:10" x14ac:dyDescent="0.25">
      <c r="B59" s="4"/>
      <c r="C59" s="15"/>
      <c r="D59" s="5"/>
      <c r="E59" s="5"/>
      <c r="F59" s="13"/>
      <c r="G59" s="13"/>
      <c r="H59" s="6" t="str">
        <f t="shared" si="3"/>
        <v/>
      </c>
      <c r="I59" s="19" t="str">
        <f>IF(H59&lt;&gt;"",IF(F59="f",IF(C59&lt;bf,H59*10^(Af*(LOG10(C59/bf))^2),H59),IF(C59&lt;bm,H59*10^(Am*(LOG10(C59/bm))^2),H59)),"")</f>
        <v/>
      </c>
      <c r="J59" s="19" t="str" cm="1">
        <f t="array" ref="J59">IF($G59&lt;30,"",IF($F59="m",IF($G59&gt;90,"",INDEX(Adj,$G59-29,1)*$I59),IF($G59&gt;80,"",INDEX(Adj,$G59-29,2)*$I59)))</f>
        <v/>
      </c>
    </row>
    <row r="60" spans="2:10" x14ac:dyDescent="0.25">
      <c r="B60" s="4"/>
      <c r="C60" s="15"/>
      <c r="D60" s="5"/>
      <c r="E60" s="5"/>
      <c r="F60" s="13"/>
      <c r="G60" s="13"/>
      <c r="H60" s="6" t="str">
        <f t="shared" si="3"/>
        <v/>
      </c>
      <c r="I60" s="19" t="str">
        <f>IF(H60&lt;&gt;"",IF(F60="f",IF(C60&lt;bf,H60*10^(Af*(LOG10(C60/bf))^2),H60),IF(C60&lt;bm,H60*10^(Am*(LOG10(C60/bm))^2),H60)),"")</f>
        <v/>
      </c>
      <c r="J60" s="19" t="str" cm="1">
        <f t="array" ref="J60">IF($G60&lt;30,"",IF($F60="m",IF($G60&gt;90,"",INDEX(Adj,$G60-29,1)*$I60),IF($G60&gt;80,"",INDEX(Adj,$G60-29,2)*$I60)))</f>
        <v/>
      </c>
    </row>
    <row r="61" spans="2:10" x14ac:dyDescent="0.25">
      <c r="B61" s="4"/>
      <c r="C61" s="15"/>
      <c r="D61" s="5"/>
      <c r="E61" s="5"/>
      <c r="F61" s="13"/>
      <c r="G61" s="13"/>
      <c r="H61" s="6" t="str">
        <f t="shared" si="3"/>
        <v/>
      </c>
      <c r="I61" s="19" t="str">
        <f>IF(H61&lt;&gt;"",IF(F61="f",IF(C61&lt;bf,H61*10^(Af*(LOG10(C61/bf))^2),H61),IF(C61&lt;bm,H61*10^(Am*(LOG10(C61/bm))^2),H61)),"")</f>
        <v/>
      </c>
      <c r="J61" s="19" t="str" cm="1">
        <f t="array" ref="J61">IF($G61&lt;30,"",IF($F61="m",IF($G61&gt;90,"",INDEX(Adj,$G61-29,1)*$I61),IF($G61&gt;80,"",INDEX(Adj,$G61-29,2)*$I61)))</f>
        <v/>
      </c>
    </row>
    <row r="62" spans="2:10" x14ac:dyDescent="0.25">
      <c r="B62" s="4"/>
      <c r="C62" s="15"/>
      <c r="D62" s="5"/>
      <c r="E62" s="5"/>
      <c r="F62" s="13"/>
      <c r="G62" s="13"/>
      <c r="H62" s="6" t="str">
        <f t="shared" si="3"/>
        <v/>
      </c>
      <c r="I62" s="19" t="str">
        <f>IF(H62&lt;&gt;"",IF(F62="f",IF(C62&lt;bf,H62*10^(Af*(LOG10(C62/bf))^2),H62),IF(C62&lt;bm,H62*10^(Am*(LOG10(C62/bm))^2),H62)),"")</f>
        <v/>
      </c>
      <c r="J62" s="19" t="str" cm="1">
        <f t="array" ref="J62">IF($G62&lt;30,"",IF($F62="m",IF($G62&gt;90,"",INDEX(Adj,$G62-29,1)*$I62),IF($G62&gt;80,"",INDEX(Adj,$G62-29,2)*$I62)))</f>
        <v/>
      </c>
    </row>
    <row r="63" spans="2:10" x14ac:dyDescent="0.25">
      <c r="B63" s="4"/>
      <c r="C63" s="15"/>
      <c r="D63" s="5"/>
      <c r="E63" s="5"/>
      <c r="F63" s="13"/>
      <c r="G63" s="13"/>
      <c r="H63" s="6" t="str">
        <f t="shared" si="3"/>
        <v/>
      </c>
      <c r="I63" s="19" t="str">
        <f>IF(H63&lt;&gt;"",IF(F63="f",IF(C63&lt;bf,H63*10^(Af*(LOG10(C63/bf))^2),H63),IF(C63&lt;bm,H63*10^(Am*(LOG10(C63/bm))^2),H63)),"")</f>
        <v/>
      </c>
      <c r="J63" s="19" t="str" cm="1">
        <f t="array" ref="J63">IF($G63&lt;30,"",IF($F63="m",IF($G63&gt;90,"",INDEX(Adj,$G63-29,1)*$I63),IF($G63&gt;80,"",INDEX(Adj,$G63-29,2)*$I63)))</f>
        <v/>
      </c>
    </row>
    <row r="64" spans="2:10" x14ac:dyDescent="0.25">
      <c r="B64" s="4"/>
      <c r="C64" s="15"/>
      <c r="D64" s="5"/>
      <c r="E64" s="5"/>
      <c r="F64" s="13"/>
      <c r="G64" s="13"/>
      <c r="H64" s="6" t="str">
        <f t="shared" si="3"/>
        <v/>
      </c>
      <c r="I64" s="19" t="str">
        <f>IF(H64&lt;&gt;"",IF(F64="f",IF(C64&lt;bf,H64*10^(Af*(LOG10(C64/bf))^2),H64),IF(C64&lt;bm,H64*10^(Am*(LOG10(C64/bm))^2),H64)),"")</f>
        <v/>
      </c>
      <c r="J64" s="19" t="str" cm="1">
        <f t="array" ref="J64">IF($G64&lt;30,"",IF($F64="m",IF($G64&gt;90,"",INDEX(Adj,$G64-29,1)*$I64),IF($G64&gt;80,"",INDEX(Adj,$G64-29,2)*$I64)))</f>
        <v/>
      </c>
    </row>
    <row r="65" spans="2:10" x14ac:dyDescent="0.25">
      <c r="B65" s="4"/>
      <c r="C65" s="15"/>
      <c r="D65" s="5"/>
      <c r="E65" s="5"/>
      <c r="F65" s="13"/>
      <c r="G65" s="13"/>
      <c r="H65" s="6" t="str">
        <f t="shared" si="3"/>
        <v/>
      </c>
      <c r="I65" s="19" t="str">
        <f>IF(H65&lt;&gt;"",IF(F65="f",IF(C65&lt;bf,H65*10^(Af*(LOG10(C65/bf))^2),H65),IF(C65&lt;bm,H65*10^(Am*(LOG10(C65/bm))^2),H65)),"")</f>
        <v/>
      </c>
      <c r="J65" s="19" t="str" cm="1">
        <f t="array" ref="J65">IF($G65&lt;30,"",IF($F65="m",IF($G65&gt;90,"",INDEX(Adj,$G65-29,1)*$I65),IF($G65&gt;80,"",INDEX(Adj,$G65-29,2)*$I65)))</f>
        <v/>
      </c>
    </row>
    <row r="66" spans="2:10" x14ac:dyDescent="0.25">
      <c r="B66" s="4"/>
      <c r="C66" s="15"/>
      <c r="D66" s="5"/>
      <c r="E66" s="5"/>
      <c r="F66" s="13"/>
      <c r="G66" s="13"/>
      <c r="H66" s="6" t="str">
        <f t="shared" si="3"/>
        <v/>
      </c>
      <c r="I66" s="19" t="str">
        <f>IF(H66&lt;&gt;"",IF(F66="f",IF(C66&lt;bf,H66*10^(Af*(LOG10(C66/bf))^2),H66),IF(C66&lt;bm,H66*10^(Am*(LOG10(C66/bm))^2),H66)),"")</f>
        <v/>
      </c>
      <c r="J66" s="19" t="str" cm="1">
        <f t="array" ref="J66">IF($G66&lt;30,"",IF($F66="m",IF($G66&gt;90,"",INDEX(Adj,$G66-29,1)*$I66),IF($G66&gt;80,"",INDEX(Adj,$G66-29,2)*$I66)))</f>
        <v/>
      </c>
    </row>
    <row r="67" spans="2:10" x14ac:dyDescent="0.25">
      <c r="B67" s="4"/>
      <c r="C67" s="15"/>
      <c r="D67" s="5"/>
      <c r="E67" s="5"/>
      <c r="F67" s="13"/>
      <c r="G67" s="13"/>
      <c r="H67" s="6" t="str">
        <f t="shared" si="3"/>
        <v/>
      </c>
      <c r="I67" s="19" t="str">
        <f>IF(H67&lt;&gt;"",IF(F67="f",IF(C67&lt;bf,H67*10^(Af*(LOG10(C67/bf))^2),H67),IF(C67&lt;bm,H67*10^(Am*(LOG10(C67/bm))^2),H67)),"")</f>
        <v/>
      </c>
      <c r="J67" s="19" t="str" cm="1">
        <f t="array" ref="J67">IF($G67&lt;30,"",IF($F67="m",IF($G67&gt;90,"",INDEX(Adj,$G67-29,1)*$I67),IF($G67&gt;80,"",INDEX(Adj,$G67-29,2)*$I67)))</f>
        <v/>
      </c>
    </row>
    <row r="68" spans="2:10" x14ac:dyDescent="0.25">
      <c r="B68" s="4"/>
      <c r="C68" s="15"/>
      <c r="D68" s="5"/>
      <c r="E68" s="5"/>
      <c r="F68" s="13"/>
      <c r="G68" s="13"/>
      <c r="H68" s="6" t="str">
        <f t="shared" si="3"/>
        <v/>
      </c>
      <c r="I68" s="19" t="str">
        <f>IF(H68&lt;&gt;"",IF(F68="f",IF(C68&lt;bf,H68*10^(Af*(LOG10(C68/bf))^2),H68),IF(C68&lt;bm,H68*10^(Am*(LOG10(C68/bm))^2),H68)),"")</f>
        <v/>
      </c>
      <c r="J68" s="19" t="str" cm="1">
        <f t="array" ref="J68">IF($G68&lt;30,"",IF($F68="m",IF($G68&gt;90,"",INDEX(Adj,$G68-29,1)*$I68),IF($G68&gt;80,"",INDEX(Adj,$G68-29,2)*$I68)))</f>
        <v/>
      </c>
    </row>
    <row r="69" spans="2:10" x14ac:dyDescent="0.25">
      <c r="B69" s="4"/>
      <c r="C69" s="15"/>
      <c r="D69" s="5"/>
      <c r="E69" s="5"/>
      <c r="F69" s="13"/>
      <c r="G69" s="13"/>
      <c r="H69" s="6" t="str">
        <f t="shared" si="3"/>
        <v/>
      </c>
      <c r="I69" s="19" t="str">
        <f>IF(H69&lt;&gt;"",IF(F69="f",IF(C69&lt;bf,H69*10^(Af*(LOG10(C69/bf))^2),H69),IF(C69&lt;bm,H69*10^(Am*(LOG10(C69/bm))^2),H69)),"")</f>
        <v/>
      </c>
      <c r="J69" s="19" t="str" cm="1">
        <f t="array" ref="J69">IF($G69&lt;30,"",IF($F69="m",IF($G69&gt;90,"",INDEX(Adj,$G69-29,1)*$I69),IF($G69&gt;80,"",INDEX(Adj,$G69-29,2)*$I69)))</f>
        <v/>
      </c>
    </row>
    <row r="70" spans="2:10" x14ac:dyDescent="0.25">
      <c r="B70" s="4"/>
      <c r="C70" s="15"/>
      <c r="D70" s="5"/>
      <c r="E70" s="5"/>
      <c r="F70" s="13"/>
      <c r="G70" s="13"/>
      <c r="H70" s="6" t="str">
        <f t="shared" si="3"/>
        <v/>
      </c>
      <c r="I70" s="19" t="str">
        <f>IF(H70&lt;&gt;"",IF(F70="f",IF(C70&lt;bf,H70*10^(Af*(LOG10(C70/bf))^2),H70),IF(C70&lt;bm,H70*10^(Am*(LOG10(C70/bm))^2),H70)),"")</f>
        <v/>
      </c>
      <c r="J70" s="19" t="str" cm="1">
        <f t="array" ref="J70">IF($G70&lt;30,"",IF($F70="m",IF($G70&gt;90,"",INDEX(Adj,$G70-29,1)*$I70),IF($G70&gt;80,"",INDEX(Adj,$G70-29,2)*$I70)))</f>
        <v/>
      </c>
    </row>
  </sheetData>
  <sheetProtection sheet="1" objects="1" scenarios="1"/>
  <dataConsolidate/>
  <mergeCells count="1">
    <mergeCell ref="B2:J2"/>
  </mergeCells>
  <dataValidations count="1">
    <dataValidation type="list" allowBlank="1" showInputMessage="1" showErrorMessage="1" sqref="F5:F70" xr:uid="{3AAAE6FB-0C8C-4107-A68D-E068F559D9B4}">
      <formula1>"m,f"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0"/>
  <sheetViews>
    <sheetView workbookViewId="0">
      <selection activeCell="B2" sqref="B2:D2"/>
    </sheetView>
  </sheetViews>
  <sheetFormatPr defaultRowHeight="15" x14ac:dyDescent="0.25"/>
  <cols>
    <col min="3" max="3" width="12.140625" customWidth="1"/>
    <col min="4" max="4" width="12.7109375" customWidth="1"/>
  </cols>
  <sheetData>
    <row r="1" spans="2:6" ht="15.75" thickBot="1" x14ac:dyDescent="0.3"/>
    <row r="2" spans="2:6" ht="31.5" customHeight="1" thickBot="1" x14ac:dyDescent="0.3">
      <c r="B2" s="34" t="s">
        <v>28</v>
      </c>
      <c r="C2" s="35"/>
      <c r="D2" s="36"/>
    </row>
    <row r="4" spans="2:6" x14ac:dyDescent="0.25">
      <c r="C4" s="17" t="s">
        <v>0</v>
      </c>
      <c r="D4" s="18" t="s">
        <v>1</v>
      </c>
      <c r="F4" s="22"/>
    </row>
    <row r="5" spans="2:6" x14ac:dyDescent="0.25">
      <c r="B5" s="23" t="s">
        <v>17</v>
      </c>
      <c r="C5" s="25">
        <v>0.72276252100000005</v>
      </c>
      <c r="D5" s="26">
        <v>0.78700434100000005</v>
      </c>
    </row>
    <row r="6" spans="2:6" x14ac:dyDescent="0.25">
      <c r="B6" s="24" t="s">
        <v>18</v>
      </c>
      <c r="C6" s="27">
        <v>193.60900000000001</v>
      </c>
      <c r="D6" s="28">
        <v>153.75700000000001</v>
      </c>
    </row>
    <row r="9" spans="2:6" ht="30" x14ac:dyDescent="0.25">
      <c r="B9" s="37" t="s">
        <v>12</v>
      </c>
      <c r="C9" s="38" t="s">
        <v>26</v>
      </c>
      <c r="D9" s="38" t="s">
        <v>27</v>
      </c>
    </row>
    <row r="10" spans="2:6" x14ac:dyDescent="0.25">
      <c r="B10" s="29">
        <v>30</v>
      </c>
      <c r="C10" s="30">
        <v>1</v>
      </c>
      <c r="D10" s="31">
        <v>1</v>
      </c>
    </row>
    <row r="11" spans="2:6" x14ac:dyDescent="0.25">
      <c r="B11" s="29">
        <v>31</v>
      </c>
      <c r="C11" s="30">
        <v>1.016</v>
      </c>
      <c r="D11" s="31">
        <v>1.016</v>
      </c>
    </row>
    <row r="12" spans="2:6" x14ac:dyDescent="0.25">
      <c r="B12" s="29">
        <v>32</v>
      </c>
      <c r="C12" s="32">
        <v>1.0309999999999999</v>
      </c>
      <c r="D12" s="31">
        <v>1.0309999999999999</v>
      </c>
      <c r="F12" t="s">
        <v>25</v>
      </c>
    </row>
    <row r="13" spans="2:6" x14ac:dyDescent="0.25">
      <c r="B13" s="29">
        <v>33</v>
      </c>
      <c r="C13" s="30">
        <v>1.046</v>
      </c>
      <c r="D13" s="31">
        <v>1.046</v>
      </c>
    </row>
    <row r="14" spans="2:6" x14ac:dyDescent="0.25">
      <c r="B14" s="29">
        <v>34</v>
      </c>
      <c r="C14" s="30">
        <v>1.0589999999999999</v>
      </c>
      <c r="D14" s="31">
        <v>1.0589999999999999</v>
      </c>
    </row>
    <row r="15" spans="2:6" x14ac:dyDescent="0.25">
      <c r="B15" s="29">
        <v>35</v>
      </c>
      <c r="C15" s="30">
        <v>1.0720000000000001</v>
      </c>
      <c r="D15" s="31">
        <v>1.0720000000000001</v>
      </c>
    </row>
    <row r="16" spans="2:6" x14ac:dyDescent="0.25">
      <c r="B16" s="29">
        <v>36</v>
      </c>
      <c r="C16" s="30">
        <v>1.083</v>
      </c>
      <c r="D16" s="31">
        <v>1.0840000000000001</v>
      </c>
    </row>
    <row r="17" spans="2:4" x14ac:dyDescent="0.25">
      <c r="B17" s="29">
        <v>37</v>
      </c>
      <c r="C17" s="30">
        <v>1.0960000000000001</v>
      </c>
      <c r="D17" s="31">
        <v>1.097</v>
      </c>
    </row>
    <row r="18" spans="2:4" x14ac:dyDescent="0.25">
      <c r="B18" s="29">
        <v>38</v>
      </c>
      <c r="C18" s="30">
        <v>1.109</v>
      </c>
      <c r="D18" s="31">
        <v>1.1100000000000001</v>
      </c>
    </row>
    <row r="19" spans="2:4" x14ac:dyDescent="0.25">
      <c r="B19" s="29">
        <v>39</v>
      </c>
      <c r="C19" s="30">
        <v>1.1220000000000001</v>
      </c>
      <c r="D19" s="31">
        <v>1.1240000000000001</v>
      </c>
    </row>
    <row r="20" spans="2:4" x14ac:dyDescent="0.25">
      <c r="B20" s="29">
        <v>40</v>
      </c>
      <c r="C20" s="30">
        <v>1.135</v>
      </c>
      <c r="D20" s="31">
        <v>1.1379999999999999</v>
      </c>
    </row>
    <row r="21" spans="2:4" x14ac:dyDescent="0.25">
      <c r="B21" s="29">
        <v>41</v>
      </c>
      <c r="C21" s="30">
        <v>1.149</v>
      </c>
      <c r="D21" s="31">
        <v>1.153</v>
      </c>
    </row>
    <row r="22" spans="2:4" x14ac:dyDescent="0.25">
      <c r="B22" s="29">
        <v>42</v>
      </c>
      <c r="C22" s="30">
        <v>1.1619999999999999</v>
      </c>
      <c r="D22" s="31">
        <v>1.17</v>
      </c>
    </row>
    <row r="23" spans="2:4" x14ac:dyDescent="0.25">
      <c r="B23" s="29">
        <v>43</v>
      </c>
      <c r="C23" s="30">
        <v>1.1759999999999999</v>
      </c>
      <c r="D23" s="31">
        <v>1.1870000000000001</v>
      </c>
    </row>
    <row r="24" spans="2:4" x14ac:dyDescent="0.25">
      <c r="B24" s="29">
        <v>44</v>
      </c>
      <c r="C24" s="30">
        <v>1.1890000000000001</v>
      </c>
      <c r="D24" s="31">
        <v>1.2050000000000001</v>
      </c>
    </row>
    <row r="25" spans="2:4" x14ac:dyDescent="0.25">
      <c r="B25" s="29">
        <v>45</v>
      </c>
      <c r="C25" s="30">
        <v>1.2030000000000001</v>
      </c>
      <c r="D25" s="31">
        <v>1.2230000000000001</v>
      </c>
    </row>
    <row r="26" spans="2:4" x14ac:dyDescent="0.25">
      <c r="B26" s="29">
        <v>46</v>
      </c>
      <c r="C26" s="30">
        <v>1.218</v>
      </c>
      <c r="D26" s="31">
        <v>1.244</v>
      </c>
    </row>
    <row r="27" spans="2:4" x14ac:dyDescent="0.25">
      <c r="B27" s="29">
        <v>47</v>
      </c>
      <c r="C27" s="30">
        <v>1.2330000000000001</v>
      </c>
      <c r="D27" s="31">
        <v>1.2649999999999999</v>
      </c>
    </row>
    <row r="28" spans="2:4" x14ac:dyDescent="0.25">
      <c r="B28" s="29">
        <v>48</v>
      </c>
      <c r="C28" s="30">
        <v>1.248</v>
      </c>
      <c r="D28" s="31">
        <v>1.288</v>
      </c>
    </row>
    <row r="29" spans="2:4" x14ac:dyDescent="0.25">
      <c r="B29" s="29">
        <v>49</v>
      </c>
      <c r="C29" s="30">
        <v>1.2629999999999999</v>
      </c>
      <c r="D29" s="31">
        <v>1.3129999999999999</v>
      </c>
    </row>
    <row r="30" spans="2:4" x14ac:dyDescent="0.25">
      <c r="B30" s="29">
        <v>50</v>
      </c>
      <c r="C30" s="30">
        <v>1.2789999999999999</v>
      </c>
      <c r="D30" s="31">
        <v>1.34</v>
      </c>
    </row>
    <row r="31" spans="2:4" x14ac:dyDescent="0.25">
      <c r="B31" s="29">
        <v>51</v>
      </c>
      <c r="C31" s="30">
        <v>1.2969999999999999</v>
      </c>
      <c r="D31" s="31">
        <v>1.369</v>
      </c>
    </row>
    <row r="32" spans="2:4" x14ac:dyDescent="0.25">
      <c r="B32" s="29">
        <v>52</v>
      </c>
      <c r="C32" s="30">
        <v>1.3160000000000001</v>
      </c>
      <c r="D32" s="31">
        <v>1.401</v>
      </c>
    </row>
    <row r="33" spans="2:4" x14ac:dyDescent="0.25">
      <c r="B33" s="29">
        <v>53</v>
      </c>
      <c r="C33" s="30">
        <v>1.3380000000000001</v>
      </c>
      <c r="D33" s="31">
        <v>1.4350000000000001</v>
      </c>
    </row>
    <row r="34" spans="2:4" x14ac:dyDescent="0.25">
      <c r="B34" s="29">
        <v>54</v>
      </c>
      <c r="C34" s="30">
        <v>1.361</v>
      </c>
      <c r="D34" s="31">
        <v>1.47</v>
      </c>
    </row>
    <row r="35" spans="2:4" x14ac:dyDescent="0.25">
      <c r="B35" s="29">
        <v>55</v>
      </c>
      <c r="C35" s="30">
        <v>1.385</v>
      </c>
      <c r="D35" s="31">
        <v>1.5069999999999999</v>
      </c>
    </row>
    <row r="36" spans="2:4" x14ac:dyDescent="0.25">
      <c r="B36" s="29">
        <v>56</v>
      </c>
      <c r="C36" s="30">
        <v>1.411</v>
      </c>
      <c r="D36" s="31">
        <v>1.5449999999999999</v>
      </c>
    </row>
    <row r="37" spans="2:4" x14ac:dyDescent="0.25">
      <c r="B37" s="29">
        <v>57</v>
      </c>
      <c r="C37" s="30">
        <v>1.4370000000000001</v>
      </c>
      <c r="D37" s="31">
        <v>1.585</v>
      </c>
    </row>
    <row r="38" spans="2:4" x14ac:dyDescent="0.25">
      <c r="B38" s="29">
        <v>58</v>
      </c>
      <c r="C38" s="30">
        <v>1.462</v>
      </c>
      <c r="D38" s="31">
        <v>1.625</v>
      </c>
    </row>
    <row r="39" spans="2:4" x14ac:dyDescent="0.25">
      <c r="B39" s="29">
        <v>59</v>
      </c>
      <c r="C39" s="30">
        <v>1.488</v>
      </c>
      <c r="D39" s="31">
        <v>1.665</v>
      </c>
    </row>
    <row r="40" spans="2:4" x14ac:dyDescent="0.25">
      <c r="B40" s="29">
        <v>60</v>
      </c>
      <c r="C40" s="30">
        <v>1.514</v>
      </c>
      <c r="D40" s="31">
        <v>1.7050000000000001</v>
      </c>
    </row>
    <row r="41" spans="2:4" x14ac:dyDescent="0.25">
      <c r="B41" s="29">
        <v>61</v>
      </c>
      <c r="C41" s="30">
        <v>1.5409999999999999</v>
      </c>
      <c r="D41" s="31">
        <v>1.744</v>
      </c>
    </row>
    <row r="42" spans="2:4" x14ac:dyDescent="0.25">
      <c r="B42" s="29">
        <v>62</v>
      </c>
      <c r="C42" s="30">
        <v>1.5680000000000001</v>
      </c>
      <c r="D42" s="31">
        <v>1.778</v>
      </c>
    </row>
    <row r="43" spans="2:4" x14ac:dyDescent="0.25">
      <c r="B43" s="29">
        <v>63</v>
      </c>
      <c r="C43" s="30">
        <v>1.5980000000000001</v>
      </c>
      <c r="D43" s="31">
        <v>1.8080000000000001</v>
      </c>
    </row>
    <row r="44" spans="2:4" x14ac:dyDescent="0.25">
      <c r="B44" s="29">
        <v>64</v>
      </c>
      <c r="C44" s="30">
        <v>1.629</v>
      </c>
      <c r="D44" s="31">
        <v>1.839</v>
      </c>
    </row>
    <row r="45" spans="2:4" x14ac:dyDescent="0.25">
      <c r="B45" s="29">
        <v>65</v>
      </c>
      <c r="C45" s="30">
        <v>1.663</v>
      </c>
      <c r="D45" s="31">
        <v>1.873</v>
      </c>
    </row>
    <row r="46" spans="2:4" x14ac:dyDescent="0.25">
      <c r="B46" s="29">
        <v>66</v>
      </c>
      <c r="C46" s="30">
        <v>1.6990000000000001</v>
      </c>
      <c r="D46" s="31">
        <v>1.909</v>
      </c>
    </row>
    <row r="47" spans="2:4" x14ac:dyDescent="0.25">
      <c r="B47" s="29">
        <v>67</v>
      </c>
      <c r="C47" s="30">
        <v>1.738</v>
      </c>
      <c r="D47" s="31">
        <v>1.948</v>
      </c>
    </row>
    <row r="48" spans="2:4" x14ac:dyDescent="0.25">
      <c r="B48" s="29">
        <v>68</v>
      </c>
      <c r="C48" s="30">
        <v>1.7789999999999999</v>
      </c>
      <c r="D48" s="31">
        <v>1.9890000000000001</v>
      </c>
    </row>
    <row r="49" spans="2:4" x14ac:dyDescent="0.25">
      <c r="B49" s="29">
        <v>69</v>
      </c>
      <c r="C49" s="30">
        <v>1.823</v>
      </c>
      <c r="D49" s="31">
        <v>2.0329999999999999</v>
      </c>
    </row>
    <row r="50" spans="2:4" x14ac:dyDescent="0.25">
      <c r="B50" s="29">
        <v>70</v>
      </c>
      <c r="C50" s="30">
        <v>1.867</v>
      </c>
      <c r="D50" s="31">
        <v>2.077</v>
      </c>
    </row>
    <row r="51" spans="2:4" x14ac:dyDescent="0.25">
      <c r="B51" s="29">
        <v>71</v>
      </c>
      <c r="C51" s="30">
        <v>1.91</v>
      </c>
      <c r="D51" s="31">
        <v>2.12</v>
      </c>
    </row>
    <row r="52" spans="2:4" x14ac:dyDescent="0.25">
      <c r="B52" s="29">
        <v>72</v>
      </c>
      <c r="C52" s="30">
        <v>1.9530000000000001</v>
      </c>
      <c r="D52" s="31">
        <v>2.1629999999999998</v>
      </c>
    </row>
    <row r="53" spans="2:4" x14ac:dyDescent="0.25">
      <c r="B53" s="29">
        <v>73</v>
      </c>
      <c r="C53" s="30">
        <v>2.004</v>
      </c>
      <c r="D53" s="31">
        <v>2.214</v>
      </c>
    </row>
    <row r="54" spans="2:4" x14ac:dyDescent="0.25">
      <c r="B54" s="29">
        <v>74</v>
      </c>
      <c r="C54" s="30">
        <v>2.06</v>
      </c>
      <c r="D54" s="31">
        <v>2.27</v>
      </c>
    </row>
    <row r="55" spans="2:4" x14ac:dyDescent="0.25">
      <c r="B55" s="29">
        <v>75</v>
      </c>
      <c r="C55" s="30">
        <v>2.117</v>
      </c>
      <c r="D55" s="31">
        <v>2.327</v>
      </c>
    </row>
    <row r="56" spans="2:4" x14ac:dyDescent="0.25">
      <c r="B56" s="29">
        <v>76</v>
      </c>
      <c r="C56" s="30">
        <v>2.181</v>
      </c>
      <c r="D56" s="31">
        <v>2.391</v>
      </c>
    </row>
    <row r="57" spans="2:4" x14ac:dyDescent="0.25">
      <c r="B57" s="29">
        <v>77</v>
      </c>
      <c r="C57" s="30">
        <v>2.2549999999999999</v>
      </c>
      <c r="D57" s="31">
        <v>2.4649999999999999</v>
      </c>
    </row>
    <row r="58" spans="2:4" x14ac:dyDescent="0.25">
      <c r="B58" s="29">
        <v>78</v>
      </c>
      <c r="C58" s="30">
        <v>2.3359999999999999</v>
      </c>
      <c r="D58" s="31">
        <v>2.5459999999999998</v>
      </c>
    </row>
    <row r="59" spans="2:4" x14ac:dyDescent="0.25">
      <c r="B59" s="29">
        <v>79</v>
      </c>
      <c r="C59" s="30">
        <v>2.419</v>
      </c>
      <c r="D59" s="31">
        <v>2.629</v>
      </c>
    </row>
    <row r="60" spans="2:4" x14ac:dyDescent="0.25">
      <c r="B60" s="29">
        <v>80</v>
      </c>
      <c r="C60" s="30">
        <v>2.504</v>
      </c>
      <c r="D60" s="31">
        <v>2.714</v>
      </c>
    </row>
    <row r="61" spans="2:4" x14ac:dyDescent="0.25">
      <c r="B61" s="29">
        <v>81</v>
      </c>
      <c r="C61" s="30">
        <v>2.597</v>
      </c>
      <c r="D61" s="31"/>
    </row>
    <row r="62" spans="2:4" x14ac:dyDescent="0.25">
      <c r="B62" s="29">
        <v>82</v>
      </c>
      <c r="C62" s="30">
        <v>2.702</v>
      </c>
      <c r="D62" s="31"/>
    </row>
    <row r="63" spans="2:4" x14ac:dyDescent="0.25">
      <c r="B63" s="29">
        <v>83</v>
      </c>
      <c r="C63" s="30">
        <v>2.831</v>
      </c>
      <c r="D63" s="31"/>
    </row>
    <row r="64" spans="2:4" x14ac:dyDescent="0.25">
      <c r="B64" s="29">
        <v>84</v>
      </c>
      <c r="C64" s="30">
        <v>2.9809999999999999</v>
      </c>
      <c r="D64" s="31"/>
    </row>
    <row r="65" spans="2:4" x14ac:dyDescent="0.25">
      <c r="B65" s="29">
        <v>85</v>
      </c>
      <c r="C65" s="30">
        <v>3.153</v>
      </c>
      <c r="D65" s="31"/>
    </row>
    <row r="66" spans="2:4" x14ac:dyDescent="0.25">
      <c r="B66" s="29">
        <v>86</v>
      </c>
      <c r="C66" s="30">
        <v>3.3519999999999999</v>
      </c>
      <c r="D66" s="31"/>
    </row>
    <row r="67" spans="2:4" x14ac:dyDescent="0.25">
      <c r="B67" s="29">
        <v>87</v>
      </c>
      <c r="C67" s="30">
        <v>3.58</v>
      </c>
      <c r="D67" s="31"/>
    </row>
    <row r="68" spans="2:4" x14ac:dyDescent="0.25">
      <c r="B68" s="29">
        <v>88</v>
      </c>
      <c r="C68" s="30">
        <v>3.843</v>
      </c>
      <c r="D68" s="31"/>
    </row>
    <row r="69" spans="2:4" x14ac:dyDescent="0.25">
      <c r="B69" s="29">
        <v>89</v>
      </c>
      <c r="C69" s="30">
        <v>4.1449999999999996</v>
      </c>
      <c r="D69" s="31"/>
    </row>
    <row r="70" spans="2:4" x14ac:dyDescent="0.25">
      <c r="B70" s="33">
        <v>90</v>
      </c>
      <c r="C70" s="27">
        <v>4.4930000000000003</v>
      </c>
      <c r="D70" s="28"/>
    </row>
  </sheetData>
  <sheetProtection sheet="1" objects="1" scenarios="1"/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Lift Data</vt:lpstr>
      <vt:lpstr>Coefficients</vt:lpstr>
      <vt:lpstr>Adj</vt:lpstr>
      <vt:lpstr>Af</vt:lpstr>
      <vt:lpstr>Am</vt:lpstr>
      <vt:lpstr>bf</vt:lpstr>
      <vt:lpstr>bm</vt:lpstr>
      <vt:lpstr>'Lift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Rippon</dc:creator>
  <cp:lastModifiedBy>John Rippon</cp:lastModifiedBy>
  <cp:lastPrinted>2010-08-23T09:52:17Z</cp:lastPrinted>
  <dcterms:created xsi:type="dcterms:W3CDTF">2010-06-14T11:53:06Z</dcterms:created>
  <dcterms:modified xsi:type="dcterms:W3CDTF">2025-02-02T21:33:34Z</dcterms:modified>
</cp:coreProperties>
</file>