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ym_stuff\"/>
    </mc:Choice>
  </mc:AlternateContent>
  <xr:revisionPtr revIDLastSave="0" documentId="13_ncr:1_{90874A7E-49F7-4F4A-9653-C06ECF0D1F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ft Data" sheetId="1" r:id="rId1"/>
    <sheet name="Coefficients" sheetId="2" r:id="rId2"/>
  </sheets>
  <definedNames>
    <definedName name="Adj">Coefficients!$C$12:$D$77</definedName>
    <definedName name="Af">Coefficients!$D$5</definedName>
    <definedName name="Am">Coefficients!$C$5</definedName>
    <definedName name="Bf">Coefficients!$D$6</definedName>
    <definedName name="Bm">Coefficients!$C$6</definedName>
    <definedName name="Cf">Coefficients!$D$7</definedName>
    <definedName name="Cm">Coefficients!$C$7</definedName>
    <definedName name="Df">Coefficients!$D$8</definedName>
    <definedName name="Dm">Coefficients!$C$8</definedName>
    <definedName name="_xlnm.Print_Area" localSheetId="0">'Lift Data'!$B$2:$J$29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 a="1"/>
  <c r="J6" i="1" s="1"/>
  <c r="J7" i="1" a="1"/>
  <c r="J7" i="1"/>
  <c r="J8" i="1" a="1"/>
  <c r="J8" i="1" s="1"/>
  <c r="J9" i="1" a="1"/>
  <c r="J9" i="1"/>
  <c r="J10" i="1" a="1"/>
  <c r="J10" i="1"/>
  <c r="J11" i="1" a="1"/>
  <c r="J11" i="1"/>
  <c r="J12" i="1" a="1"/>
  <c r="J12" i="1"/>
  <c r="J13" i="1" a="1"/>
  <c r="J13" i="1"/>
  <c r="J14" i="1" a="1"/>
  <c r="J14" i="1" s="1"/>
  <c r="J15" i="1" a="1"/>
  <c r="J15" i="1"/>
  <c r="J16" i="1" a="1"/>
  <c r="J16" i="1"/>
  <c r="J17" i="1" a="1"/>
  <c r="J17" i="1"/>
  <c r="J18" i="1" a="1"/>
  <c r="J18" i="1"/>
  <c r="J19" i="1" a="1"/>
  <c r="J19" i="1"/>
  <c r="J20" i="1" a="1"/>
  <c r="J20" i="1"/>
  <c r="J21" i="1" a="1"/>
  <c r="J21" i="1"/>
  <c r="J22" i="1" a="1"/>
  <c r="J22" i="1" s="1"/>
  <c r="J23" i="1" a="1"/>
  <c r="J23" i="1"/>
  <c r="J24" i="1" a="1"/>
  <c r="J24" i="1"/>
  <c r="J25" i="1" a="1"/>
  <c r="J25" i="1"/>
  <c r="J26" i="1" a="1"/>
  <c r="J26" i="1"/>
  <c r="J27" i="1" a="1"/>
  <c r="J27" i="1"/>
  <c r="J28" i="1" a="1"/>
  <c r="J28" i="1"/>
  <c r="J29" i="1" a="1"/>
  <c r="J29" i="1"/>
  <c r="J30" i="1" a="1"/>
  <c r="J30" i="1" s="1"/>
  <c r="J31" i="1" a="1"/>
  <c r="J31" i="1"/>
  <c r="J32" i="1" a="1"/>
  <c r="J32" i="1"/>
  <c r="J33" i="1" a="1"/>
  <c r="J33" i="1"/>
  <c r="J34" i="1" a="1"/>
  <c r="J34" i="1"/>
  <c r="J35" i="1" a="1"/>
  <c r="J35" i="1"/>
  <c r="J36" i="1" a="1"/>
  <c r="J36" i="1"/>
  <c r="J37" i="1" a="1"/>
  <c r="J37" i="1"/>
  <c r="J38" i="1" a="1"/>
  <c r="J38" i="1" s="1"/>
  <c r="J39" i="1" a="1"/>
  <c r="J39" i="1"/>
  <c r="J40" i="1" a="1"/>
  <c r="J40" i="1"/>
  <c r="J41" i="1" a="1"/>
  <c r="J41" i="1"/>
  <c r="J42" i="1" a="1"/>
  <c r="J42" i="1"/>
  <c r="J43" i="1" a="1"/>
  <c r="J43" i="1"/>
  <c r="J44" i="1" a="1"/>
  <c r="J44" i="1"/>
  <c r="J45" i="1" a="1"/>
  <c r="J45" i="1"/>
  <c r="J46" i="1" a="1"/>
  <c r="J46" i="1" s="1"/>
  <c r="J47" i="1" a="1"/>
  <c r="J47" i="1"/>
  <c r="J48" i="1" a="1"/>
  <c r="J48" i="1"/>
  <c r="J49" i="1" a="1"/>
  <c r="J49" i="1"/>
  <c r="J50" i="1" a="1"/>
  <c r="J50" i="1"/>
  <c r="J51" i="1" a="1"/>
  <c r="J51" i="1"/>
  <c r="J52" i="1" a="1"/>
  <c r="J52" i="1"/>
  <c r="J53" i="1" a="1"/>
  <c r="J53" i="1"/>
  <c r="J54" i="1" a="1"/>
  <c r="J54" i="1" s="1"/>
  <c r="J55" i="1" a="1"/>
  <c r="J55" i="1"/>
  <c r="J56" i="1" a="1"/>
  <c r="J56" i="1"/>
  <c r="J57" i="1" a="1"/>
  <c r="J57" i="1"/>
  <c r="J58" i="1" a="1"/>
  <c r="J58" i="1"/>
  <c r="J59" i="1" a="1"/>
  <c r="J59" i="1"/>
  <c r="J60" i="1" a="1"/>
  <c r="J60" i="1"/>
  <c r="J61" i="1" a="1"/>
  <c r="J61" i="1"/>
  <c r="J62" i="1" a="1"/>
  <c r="J62" i="1" s="1"/>
  <c r="J63" i="1" a="1"/>
  <c r="J63" i="1"/>
  <c r="J64" i="1" a="1"/>
  <c r="J64" i="1"/>
  <c r="J65" i="1" a="1"/>
  <c r="J65" i="1"/>
  <c r="J66" i="1" a="1"/>
  <c r="J66" i="1"/>
  <c r="J67" i="1" a="1"/>
  <c r="J67" i="1"/>
  <c r="J68" i="1" a="1"/>
  <c r="J68" i="1"/>
  <c r="J69" i="1" a="1"/>
  <c r="J69" i="1"/>
  <c r="J70" i="1" a="1"/>
  <c r="J70" i="1" s="1"/>
  <c r="I63" i="1"/>
  <c r="I64" i="1"/>
  <c r="I65" i="1"/>
  <c r="I66" i="1"/>
  <c r="I67" i="1"/>
  <c r="I68" i="1"/>
  <c r="I69" i="1"/>
  <c r="I70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6" i="1"/>
  <c r="I7" i="1"/>
  <c r="I8" i="1"/>
  <c r="I9" i="1"/>
  <c r="I10" i="1"/>
  <c r="I11" i="1"/>
  <c r="I12" i="1"/>
  <c r="I13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22" i="1"/>
  <c r="H23" i="1"/>
  <c r="H24" i="1"/>
  <c r="H25" i="1"/>
  <c r="H26" i="1"/>
  <c r="H13" i="1"/>
  <c r="H14" i="1"/>
  <c r="H15" i="1"/>
  <c r="H16" i="1"/>
  <c r="H17" i="1"/>
  <c r="H18" i="1"/>
  <c r="H19" i="1"/>
  <c r="H20" i="1"/>
  <c r="H21" i="1"/>
  <c r="H27" i="1"/>
  <c r="H28" i="1"/>
  <c r="H29" i="1"/>
  <c r="H5" i="1"/>
  <c r="I5" i="1" s="1"/>
  <c r="J5" i="1" s="1" a="1"/>
  <c r="J5" i="1" s="1"/>
  <c r="H6" i="1"/>
  <c r="H7" i="1"/>
  <c r="H8" i="1"/>
  <c r="H9" i="1"/>
  <c r="H10" i="1"/>
  <c r="H11" i="1"/>
  <c r="H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<sst xmlns="http://schemas.openxmlformats.org/spreadsheetml/2006/main" count="39" uniqueCount="31">
  <si>
    <t>Men</t>
  </si>
  <si>
    <t>Women</t>
  </si>
  <si>
    <t>Sex</t>
  </si>
  <si>
    <t>m</t>
  </si>
  <si>
    <t>Name</t>
  </si>
  <si>
    <t>Weightlifting Score Sheet - (Enter your own title)</t>
  </si>
  <si>
    <t>Tom Jones</t>
  </si>
  <si>
    <t>Joseph Williams</t>
  </si>
  <si>
    <t>Bruce Melder</t>
  </si>
  <si>
    <t>Raymond Armstrong</t>
  </si>
  <si>
    <t>Kathy Wilson-Smith</t>
  </si>
  <si>
    <t>f</t>
  </si>
  <si>
    <t>Age</t>
  </si>
  <si>
    <t>Total
Lifted
kg</t>
  </si>
  <si>
    <t>Best
Snatch
kg</t>
  </si>
  <si>
    <t>Best
C &amp; J
kg</t>
  </si>
  <si>
    <t>Paul Thompson</t>
  </si>
  <si>
    <t>A</t>
  </si>
  <si>
    <t>John Doe II</t>
  </si>
  <si>
    <t>John Doe I</t>
  </si>
  <si>
    <t>Dorothy Barker</t>
  </si>
  <si>
    <t>Bodywgt kg</t>
  </si>
  <si>
    <t>`</t>
  </si>
  <si>
    <t>Men
(M-M)</t>
  </si>
  <si>
    <t>Women
(H-M-M)</t>
  </si>
  <si>
    <t>Only edit this sheet when
changing coefficients!!</t>
  </si>
  <si>
    <t>B</t>
  </si>
  <si>
    <t>C</t>
  </si>
  <si>
    <t>D</t>
  </si>
  <si>
    <t>Q Points</t>
  </si>
  <si>
    <t>Q Masters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</si>
</sst>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14" applyNumberFormat="0" applyFont="0" applyAlignment="0" applyProtection="0"/>
  </cellStyleXfs>
  <cellXfs count="40">
    <xf numFmtId="0" fontId="0" fillId="0" borderId="0" xfId="0"/>
    <xf numFmtId="0" fontId="0" fillId="3" borderId="0" xfId="0" applyFill="1"/>
    <xf numFmtId="0" fontId="1" fillId="4" borderId="15" xfId="1" applyFont="1" applyFill="1" applyBorder="1" applyProtection="1">
      <protection locked="0"/>
    </xf>
    <xf numFmtId="0" fontId="1" fillId="4" borderId="16" xfId="1" applyFont="1" applyFill="1" applyBorder="1" applyProtection="1">
      <protection locked="0"/>
    </xf>
    <xf numFmtId="0" fontId="1" fillId="4" borderId="17" xfId="1" applyFont="1" applyFill="1" applyBorder="1" applyProtection="1">
      <protection locked="0"/>
    </xf>
    <xf numFmtId="0" fontId="1" fillId="4" borderId="14" xfId="1" applyFont="1" applyFill="1" applyProtection="1">
      <protection locked="0"/>
    </xf>
    <xf numFmtId="0" fontId="1" fillId="5" borderId="14" xfId="1" applyFont="1" applyFill="1" applyProtection="1"/>
    <xf numFmtId="0" fontId="0" fillId="5" borderId="0" xfId="0" applyFill="1"/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3" fillId="5" borderId="1" xfId="0" applyFont="1" applyFill="1" applyBorder="1" applyAlignment="1">
      <alignment horizontal="center" vertical="center"/>
    </xf>
    <xf numFmtId="0" fontId="1" fillId="4" borderId="16" xfId="1" applyFont="1" applyFill="1" applyBorder="1" applyAlignment="1" applyProtection="1">
      <alignment horizontal="center"/>
      <protection locked="0"/>
    </xf>
    <xf numFmtId="0" fontId="1" fillId="4" borderId="14" xfId="1" applyFont="1" applyFill="1" applyAlignment="1" applyProtection="1">
      <alignment horizontal="center"/>
      <protection locked="0"/>
    </xf>
    <xf numFmtId="2" fontId="1" fillId="4" borderId="16" xfId="1" applyNumberFormat="1" applyFont="1" applyFill="1" applyBorder="1" applyProtection="1">
      <protection locked="0"/>
    </xf>
    <xf numFmtId="2" fontId="1" fillId="4" borderId="14" xfId="1" applyNumberFormat="1" applyFont="1" applyFill="1" applyProtection="1">
      <protection locked="0"/>
    </xf>
    <xf numFmtId="0" fontId="2" fillId="3" borderId="0" xfId="0" applyFont="1" applyFill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1" fillId="5" borderId="14" xfId="1" applyNumberFormat="1" applyFont="1" applyFill="1" applyProtection="1"/>
    <xf numFmtId="0" fontId="3" fillId="5" borderId="12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0" fillId="5" borderId="11" xfId="0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2" xfId="0" applyFill="1" applyBorder="1" applyProtection="1">
      <protection locked="0"/>
    </xf>
    <xf numFmtId="2" fontId="0" fillId="5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/>
    </xf>
    <xf numFmtId="0" fontId="0" fillId="5" borderId="0" xfId="0" applyFill="1" applyBorder="1" applyProtection="1">
      <protection locked="0"/>
    </xf>
  </cellXfs>
  <cellStyles count="2">
    <cellStyle name="Normal" xfId="0" builtinId="0"/>
    <cellStyle name="Note" xfId="1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70"/>
  <sheetViews>
    <sheetView tabSelected="1" zoomScaleNormal="100" workbookViewId="0">
      <pane ySplit="4" topLeftCell="A5" activePane="bottomLeft" state="frozen"/>
      <selection pane="bottomLeft" activeCell="B14" sqref="B14"/>
    </sheetView>
  </sheetViews>
  <sheetFormatPr defaultRowHeight="15" x14ac:dyDescent="0.25"/>
  <cols>
    <col min="1" max="1" width="3.42578125" style="1" customWidth="1"/>
    <col min="2" max="2" width="29.7109375" style="1" customWidth="1"/>
    <col min="3" max="3" width="11.85546875" style="1" customWidth="1"/>
    <col min="4" max="5" width="9.5703125" style="1" customWidth="1"/>
    <col min="6" max="6" width="7.140625" style="1" customWidth="1"/>
    <col min="7" max="7" width="6.7109375" style="1" customWidth="1"/>
    <col min="8" max="8" width="8" style="1" customWidth="1"/>
    <col min="9" max="9" width="10.7109375" style="1" customWidth="1"/>
    <col min="10" max="10" width="11.7109375" style="1" customWidth="1"/>
    <col min="11" max="11" width="9.140625" style="16" customWidth="1"/>
    <col min="12" max="16384" width="9.140625" style="1"/>
  </cols>
  <sheetData>
    <row r="2" spans="1:10" ht="24" customHeight="1" x14ac:dyDescent="0.25">
      <c r="B2" s="33" t="s">
        <v>5</v>
      </c>
      <c r="C2" s="34"/>
      <c r="D2" s="34"/>
      <c r="E2" s="34"/>
      <c r="F2" s="34"/>
      <c r="G2" s="34"/>
      <c r="H2" s="34"/>
      <c r="I2" s="34"/>
      <c r="J2" s="34"/>
    </row>
    <row r="3" spans="1:10" ht="16.5" customHeight="1" x14ac:dyDescent="0.25">
      <c r="A3" s="10"/>
      <c r="B3" s="7"/>
      <c r="C3" s="7"/>
      <c r="D3" s="7"/>
      <c r="E3" s="7"/>
      <c r="F3" s="7"/>
      <c r="G3" s="7"/>
      <c r="H3" s="7"/>
      <c r="I3" s="7"/>
      <c r="J3" s="7"/>
    </row>
    <row r="4" spans="1:10" ht="52.5" customHeight="1" x14ac:dyDescent="0.25">
      <c r="B4" s="8" t="s">
        <v>4</v>
      </c>
      <c r="C4" s="9" t="s">
        <v>21</v>
      </c>
      <c r="D4" s="9" t="s">
        <v>14</v>
      </c>
      <c r="E4" s="9" t="s">
        <v>15</v>
      </c>
      <c r="F4" s="11" t="s">
        <v>2</v>
      </c>
      <c r="G4" s="11" t="s">
        <v>12</v>
      </c>
      <c r="H4" s="9" t="s">
        <v>13</v>
      </c>
      <c r="I4" s="9" t="s">
        <v>29</v>
      </c>
      <c r="J4" s="9" t="s">
        <v>30</v>
      </c>
    </row>
    <row r="5" spans="1:10" x14ac:dyDescent="0.25">
      <c r="B5" s="2" t="s">
        <v>6</v>
      </c>
      <c r="C5" s="14">
        <v>122.8</v>
      </c>
      <c r="D5" s="3">
        <v>120</v>
      </c>
      <c r="E5" s="3">
        <v>152</v>
      </c>
      <c r="F5" s="12" t="s">
        <v>3</v>
      </c>
      <c r="G5" s="12">
        <v>37</v>
      </c>
      <c r="H5" s="6">
        <f t="shared" ref="H5:H11" si="0">IF(D5+E5&gt;0,D5+E5,"")</f>
        <v>272</v>
      </c>
      <c r="I5" s="19">
        <f>IF(H5="","",IF(F5="m",H5*Am/(Bm-Cm*(100/C5)*(100/C5)+Dm*(C5/100)*(C5/100)),H5*Af/(Bf-Cf*(100/C5)*(100/C5)+Df*(C5/100)*(C5/100))))</f>
        <v>304.7307886090743</v>
      </c>
      <c r="J5" s="19" cm="1">
        <f t="array" ref="J5">IF($G5&lt;30,"",IF($F5="m",IF($G5&gt;95,"",INDEX(Adj,$G5-29,1)*$I5),IF($G5&gt;90,"",INDEX(Adj,$G5-29,2)*$I5)))</f>
        <v>327.89032854336398</v>
      </c>
    </row>
    <row r="6" spans="1:10" x14ac:dyDescent="0.25">
      <c r="B6" s="4" t="s">
        <v>7</v>
      </c>
      <c r="C6" s="15">
        <v>110</v>
      </c>
      <c r="D6" s="5">
        <v>113</v>
      </c>
      <c r="E6" s="5">
        <v>146</v>
      </c>
      <c r="F6" s="13" t="s">
        <v>3</v>
      </c>
      <c r="G6" s="13">
        <v>40</v>
      </c>
      <c r="H6" s="6">
        <f t="shared" si="0"/>
        <v>259</v>
      </c>
      <c r="I6" s="19">
        <f>IF(H6="","",IF(F6="m",H6*Am/(Bm-Cm*(100/C6)*(100/C6)+Dm*(C6/100)*(C6/100)),H6*Af/(Bf-Cf*(100/C6)*(100/C6)+Df*(C6/100)*(C6/100))))</f>
        <v>299.9283703601742</v>
      </c>
      <c r="J6" s="19" cm="1">
        <f t="array" ref="J6">IF($G6&lt;30,"",IF($F6="m",IF($G6&gt;95,"",INDEX(Adj,$G6-29,1)*$I6),IF($G6&gt;90,"",INDEX(Adj,$G6-29,2)*$I6)))</f>
        <v>333.52034784051375</v>
      </c>
    </row>
    <row r="7" spans="1:10" x14ac:dyDescent="0.25">
      <c r="B7" s="4" t="s">
        <v>16</v>
      </c>
      <c r="C7" s="15">
        <v>64.150000000000006</v>
      </c>
      <c r="D7" s="5">
        <v>85</v>
      </c>
      <c r="E7" s="5">
        <v>112</v>
      </c>
      <c r="F7" s="13" t="s">
        <v>3</v>
      </c>
      <c r="G7" s="13">
        <v>37</v>
      </c>
      <c r="H7" s="6">
        <f t="shared" si="0"/>
        <v>197</v>
      </c>
      <c r="I7" s="19">
        <f>IF(H7="","",IF(F7="m",H7*Am/(Bm-Cm*(100/C7)*(100/C7)+Dm*(C7/100)*(C7/100)),H7*Af/(Bf-Cf*(100/C7)*(100/C7)+Df*(C7/100)*(C7/100))))</f>
        <v>296.146386455146</v>
      </c>
      <c r="J7" s="19" cm="1">
        <f t="array" ref="J7">IF($G7&lt;30,"",IF($F7="m",IF($G7&gt;95,"",INDEX(Adj,$G7-29,1)*$I7),IF($G7&gt;90,"",INDEX(Adj,$G7-29,2)*$I7)))</f>
        <v>318.6535118257371</v>
      </c>
    </row>
    <row r="8" spans="1:10" x14ac:dyDescent="0.25">
      <c r="B8" s="4" t="s">
        <v>8</v>
      </c>
      <c r="C8" s="15">
        <v>119.5</v>
      </c>
      <c r="D8" s="5">
        <v>122</v>
      </c>
      <c r="E8" s="5">
        <v>133</v>
      </c>
      <c r="F8" s="13" t="s">
        <v>3</v>
      </c>
      <c r="G8" s="13">
        <v>38</v>
      </c>
      <c r="H8" s="6">
        <f t="shared" si="0"/>
        <v>255</v>
      </c>
      <c r="I8" s="19">
        <f>IF(H8="","",IF(F8="m",H8*Am/(Bm-Cm*(100/C8)*(100/C8)+Dm*(C8/100)*(C8/100)),H8*Af/(Bf-Cf*(100/C8)*(100/C8)+Df*(C8/100)*(C8/100))))</f>
        <v>287.97713601259039</v>
      </c>
      <c r="J8" s="19" cm="1">
        <f t="array" ref="J8">IF($G8&lt;30,"",IF($F8="m",IF($G8&gt;95,"",INDEX(Adj,$G8-29,1)*$I8),IF($G8&gt;90,"",INDEX(Adj,$G8-29,2)*$I8)))</f>
        <v>313.3191239816984</v>
      </c>
    </row>
    <row r="9" spans="1:10" x14ac:dyDescent="0.25">
      <c r="B9" s="4" t="s">
        <v>9</v>
      </c>
      <c r="C9" s="15">
        <v>74.400000000000006</v>
      </c>
      <c r="D9" s="5">
        <v>91</v>
      </c>
      <c r="E9" s="5">
        <v>115</v>
      </c>
      <c r="F9" s="13" t="s">
        <v>3</v>
      </c>
      <c r="G9" s="13">
        <v>45</v>
      </c>
      <c r="H9" s="6">
        <f t="shared" si="0"/>
        <v>206</v>
      </c>
      <c r="I9" s="19">
        <f>IF(H9="","",IF(F9="m",H9*Am/(Bm-Cm*(100/C9)*(100/C9)+Dm*(C9/100)*(C9/100)),H9*Af/(Bf-Cf*(100/C9)*(100/C9)+Df*(C9/100)*(C9/100))))</f>
        <v>280.1059658287495</v>
      </c>
      <c r="J9" s="19" cm="1">
        <f t="array" ref="J9">IF($G9&lt;30,"",IF($F9="m",IF($G9&gt;95,"",INDEX(Adj,$G9-29,1)*$I9),IF($G9&gt;90,"",INDEX(Adj,$G9-29,2)*$I9)))</f>
        <v>328.56429791712316</v>
      </c>
    </row>
    <row r="10" spans="1:10" x14ac:dyDescent="0.25">
      <c r="B10" s="4" t="s">
        <v>20</v>
      </c>
      <c r="C10" s="15">
        <v>92.54</v>
      </c>
      <c r="D10" s="5">
        <v>89</v>
      </c>
      <c r="E10" s="5">
        <v>132</v>
      </c>
      <c r="F10" s="13" t="s">
        <v>11</v>
      </c>
      <c r="G10" s="13">
        <v>36</v>
      </c>
      <c r="H10" s="6">
        <f t="shared" si="0"/>
        <v>221</v>
      </c>
      <c r="I10" s="19">
        <f>IF(H10="","",IF(F10="m",H10*Am/(Bm-Cm*(100/C10)*(100/C10)+Dm*(C10/100)*(C10/100)),H10*Af/(Bf-Cf*(100/C10)*(100/C10)+Df*(C10/100)*(C10/100))))</f>
        <v>260.82347593385884</v>
      </c>
      <c r="J10" s="19" cm="1">
        <f t="array" ref="J10">IF($G10&lt;30,"",IF($F10="m",IF($G10&gt;95,"",INDEX(Adj,$G10-29,1)*$I10),IF($G10&gt;90,"",INDEX(Adj,$G10-29,2)*$I10)))</f>
        <v>277.25535491769193</v>
      </c>
    </row>
    <row r="11" spans="1:10" x14ac:dyDescent="0.25">
      <c r="B11" s="4" t="s">
        <v>10</v>
      </c>
      <c r="C11" s="15">
        <v>78.25</v>
      </c>
      <c r="D11" s="5">
        <v>78</v>
      </c>
      <c r="E11" s="5">
        <v>102</v>
      </c>
      <c r="F11" s="13" t="s">
        <v>11</v>
      </c>
      <c r="G11" s="13">
        <v>29</v>
      </c>
      <c r="H11" s="6">
        <f t="shared" si="0"/>
        <v>180</v>
      </c>
      <c r="I11" s="19">
        <f>IF(H11="","",IF(F11="m",H11*Am/(Bm-Cm*(100/C11)*(100/C11)+Dm*(C11/100)*(C11/100)),H11*Af/(Bf-Cf*(100/C11)*(100/C11)+Df*(C11/100)*(C11/100))))</f>
        <v>224.16433736828392</v>
      </c>
      <c r="J11" s="19" t="str" cm="1">
        <f t="array" ref="J11">IF($G11&lt;30,"",IF($F11="m",IF($G11&gt;95,"",INDEX(Adj,$G11-29,1)*$I11),IF($G11&gt;90,"",INDEX(Adj,$G11-29,2)*$I11)))</f>
        <v/>
      </c>
    </row>
    <row r="12" spans="1:10" x14ac:dyDescent="0.25">
      <c r="B12" s="4" t="s">
        <v>18</v>
      </c>
      <c r="C12" s="15">
        <v>85.6</v>
      </c>
      <c r="D12" s="5">
        <v>60</v>
      </c>
      <c r="E12" s="5">
        <v>75</v>
      </c>
      <c r="F12" s="13" t="s">
        <v>3</v>
      </c>
      <c r="G12" s="13">
        <v>74</v>
      </c>
      <c r="H12" s="6">
        <f>IF(D12+E12&gt;0,D12+E12,"")</f>
        <v>135</v>
      </c>
      <c r="I12" s="19">
        <f>IF(H12="","",IF(F12="m",H12*Am/(Bm-Cm*(100/C12)*(100/C12)+Dm*(C12/100)*(C12/100)),H12*Af/(Bf-Cf*(100/C12)*(100/C12)+Df*(C12/100)*(C12/100))))</f>
        <v>171.23005388378121</v>
      </c>
      <c r="J12" s="19" cm="1">
        <f t="array" ref="J12">IF($G12&lt;30,"",IF($F12="m",IF($G12&gt;95,"",INDEX(Adj,$G12-29,1)*$I12),IF($G12&gt;90,"",INDEX(Adj,$G12-29,2)*$I12)))</f>
        <v>347.76823943795966</v>
      </c>
    </row>
    <row r="13" spans="1:10" x14ac:dyDescent="0.25">
      <c r="B13" s="4" t="s">
        <v>19</v>
      </c>
      <c r="C13" s="15">
        <v>69</v>
      </c>
      <c r="D13" s="5">
        <v>25</v>
      </c>
      <c r="E13" s="5">
        <v>30</v>
      </c>
      <c r="F13" s="13" t="s">
        <v>3</v>
      </c>
      <c r="G13" s="13">
        <v>91</v>
      </c>
      <c r="H13" s="6">
        <f t="shared" ref="H13:H29" si="1">IF(D13+E13&gt;0,D13+E13,"")</f>
        <v>55</v>
      </c>
      <c r="I13" s="19">
        <f>IF(H13="","",IF(F13="m",H13*Am/(Bm-Cm*(100/C13)*(100/C13)+Dm*(C13/100)*(C13/100)),H13*Af/(Bf-Cf*(100/C13)*(100/C13)+Df*(C13/100)*(C13/100))))</f>
        <v>78.357710312288589</v>
      </c>
      <c r="J13" s="19" cm="1">
        <f t="array" ref="J13">IF($G13&lt;30,"",IF($F13="m",IF($G13&gt;95,"",INDEX(Adj,$G13-29,1)*$I13),IF($G13&gt;90,"",INDEX(Adj,$G13-29,2)*$I13)))</f>
        <v>318.05394615757939</v>
      </c>
    </row>
    <row r="14" spans="1:10" x14ac:dyDescent="0.25">
      <c r="B14" s="4"/>
      <c r="C14" s="15"/>
      <c r="D14" s="5"/>
      <c r="E14" s="5"/>
      <c r="F14" s="13"/>
      <c r="G14" s="13"/>
      <c r="H14" s="6" t="str">
        <f t="shared" si="1"/>
        <v/>
      </c>
      <c r="I14" s="19" t="str">
        <f>IF(H14="","",IF(F14="m",H14*Am/(Bm-Cm*(100/C14)*(100/C14)+Dm*(C14/100)*(C14/100)),H14*Af/(Bf-Cf*(100/C14)*(100/C14)+Df*(C14/100)*(C14/100))))</f>
        <v/>
      </c>
      <c r="J14" s="19" t="str" cm="1">
        <f t="array" ref="J14">IF($G14&lt;30,"",IF($F14="m",IF($G14&gt;95,"",INDEX(Adj,$G14-29,1)*$I14),IF($G14&gt;90,"",INDEX(Adj,$G14-29,2)*$I14)))</f>
        <v/>
      </c>
    </row>
    <row r="15" spans="1:10" x14ac:dyDescent="0.25">
      <c r="B15" s="4"/>
      <c r="C15" s="15"/>
      <c r="D15" s="5"/>
      <c r="E15" s="5"/>
      <c r="F15" s="13"/>
      <c r="G15" s="13"/>
      <c r="H15" s="6" t="str">
        <f t="shared" si="1"/>
        <v/>
      </c>
      <c r="I15" s="19" t="str">
        <f>IF(H15="","",IF(F15="m",H15*Am/(Bm-Cm*(100/C15)*(100/C15)+Dm*(C15/100)*(C15/100)),H15*Af/(Bf-Cf*(100/C15)*(100/C15)+Df*(C15/100)*(C15/100))))</f>
        <v/>
      </c>
      <c r="J15" s="19" t="str" cm="1">
        <f t="array" ref="J15">IF($G15&lt;30,"",IF($F15="m",IF($G15&gt;95,"",INDEX(Adj,$G15-29,1)*$I15),IF($G15&gt;90,"",INDEX(Adj,$G15-29,2)*$I15)))</f>
        <v/>
      </c>
    </row>
    <row r="16" spans="1:10" x14ac:dyDescent="0.25">
      <c r="B16" s="4"/>
      <c r="C16" s="15"/>
      <c r="D16" s="5"/>
      <c r="E16" s="5"/>
      <c r="F16" s="13"/>
      <c r="G16" s="13"/>
      <c r="H16" s="6" t="str">
        <f t="shared" si="1"/>
        <v/>
      </c>
      <c r="I16" s="19" t="str">
        <f>IF(H16="","",IF(F16="m",H16*Am/(Bm-Cm*(100/C16)*(100/C16)+Dm*(C16/100)*(C16/100)),H16*Af/(Bf-Cf*(100/C16)*(100/C16)+Df*(C16/100)*(C16/100))))</f>
        <v/>
      </c>
      <c r="J16" s="19" t="str" cm="1">
        <f t="array" ref="J16">IF($G16&lt;30,"",IF($F16="m",IF($G16&gt;95,"",INDEX(Adj,$G16-29,1)*$I16),IF($G16&gt;90,"",INDEX(Adj,$G16-29,2)*$I16)))</f>
        <v/>
      </c>
    </row>
    <row r="17" spans="2:10" x14ac:dyDescent="0.25">
      <c r="B17" s="4"/>
      <c r="C17" s="15"/>
      <c r="D17" s="5"/>
      <c r="E17" s="5"/>
      <c r="F17" s="13"/>
      <c r="G17" s="13"/>
      <c r="H17" s="6" t="str">
        <f t="shared" si="1"/>
        <v/>
      </c>
      <c r="I17" s="19" t="str">
        <f>IF(H17="","",IF(F17="m",H17*Am/(Bm-Cm*(100/C17)*(100/C17)+Dm*(C17/100)*(C17/100)),H17*Af/(Bf-Cf*(100/C17)*(100/C17)+Df*(C17/100)*(C17/100))))</f>
        <v/>
      </c>
      <c r="J17" s="19" t="str" cm="1">
        <f t="array" ref="J17">IF($G17&lt;30,"",IF($F17="m",IF($G17&gt;95,"",INDEX(Adj,$G17-29,1)*$I17),IF($G17&gt;90,"",INDEX(Adj,$G17-29,2)*$I17)))</f>
        <v/>
      </c>
    </row>
    <row r="18" spans="2:10" x14ac:dyDescent="0.25">
      <c r="B18" s="4"/>
      <c r="C18" s="15"/>
      <c r="D18" s="5"/>
      <c r="E18" s="5"/>
      <c r="F18" s="13"/>
      <c r="G18" s="13"/>
      <c r="H18" s="6" t="str">
        <f t="shared" si="1"/>
        <v/>
      </c>
      <c r="I18" s="19" t="str">
        <f>IF(H18="","",IF(F18="m",H18*Am/(Bm-Cm*(100/C18)*(100/C18)+Dm*(C18/100)*(C18/100)),H18*Af/(Bf-Cf*(100/C18)*(100/C18)+Df*(C18/100)*(C18/100))))</f>
        <v/>
      </c>
      <c r="J18" s="19" t="str" cm="1">
        <f t="array" ref="J18">IF($G18&lt;30,"",IF($F18="m",IF($G18&gt;95,"",INDEX(Adj,$G18-29,1)*$I18),IF($G18&gt;90,"",INDEX(Adj,$G18-29,2)*$I18)))</f>
        <v/>
      </c>
    </row>
    <row r="19" spans="2:10" x14ac:dyDescent="0.25">
      <c r="B19" s="4"/>
      <c r="C19" s="15"/>
      <c r="D19" s="5"/>
      <c r="E19" s="5"/>
      <c r="F19" s="13"/>
      <c r="G19" s="13"/>
      <c r="H19" s="6" t="str">
        <f t="shared" si="1"/>
        <v/>
      </c>
      <c r="I19" s="19" t="str">
        <f>IF(H19="","",IF(F19="m",H19*Am/(Bm-Cm*(100/C19)*(100/C19)+Dm*(C19/100)*(C19/100)),H19*Af/(Bf-Cf*(100/C19)*(100/C19)+Df*(C19/100)*(C19/100))))</f>
        <v/>
      </c>
      <c r="J19" s="19" t="str" cm="1">
        <f t="array" ref="J19">IF($G19&lt;30,"",IF($F19="m",IF($G19&gt;95,"",INDEX(Adj,$G19-29,1)*$I19),IF($G19&gt;90,"",INDEX(Adj,$G19-29,2)*$I19)))</f>
        <v/>
      </c>
    </row>
    <row r="20" spans="2:10" x14ac:dyDescent="0.25">
      <c r="B20" s="4"/>
      <c r="C20" s="15"/>
      <c r="D20" s="5"/>
      <c r="E20" s="5"/>
      <c r="F20" s="13"/>
      <c r="G20" s="13"/>
      <c r="H20" s="6" t="str">
        <f t="shared" si="1"/>
        <v/>
      </c>
      <c r="I20" s="19" t="str">
        <f>IF(H20="","",IF(F20="m",H20*Am/(Bm-Cm*(100/C20)*(100/C20)+Dm*(C20/100)*(C20/100)),H20*Af/(Bf-Cf*(100/C20)*(100/C20)+Df*(C20/100)*(C20/100))))</f>
        <v/>
      </c>
      <c r="J20" s="19" t="str" cm="1">
        <f t="array" ref="J20">IF($G20&lt;30,"",IF($F20="m",IF($G20&gt;95,"",INDEX(Adj,$G20-29,1)*$I20),IF($G20&gt;90,"",INDEX(Adj,$G20-29,2)*$I20)))</f>
        <v/>
      </c>
    </row>
    <row r="21" spans="2:10" x14ac:dyDescent="0.25">
      <c r="B21" s="4"/>
      <c r="C21" s="15"/>
      <c r="D21" s="5"/>
      <c r="E21" s="5"/>
      <c r="F21" s="13"/>
      <c r="G21" s="13"/>
      <c r="H21" s="6" t="str">
        <f t="shared" si="1"/>
        <v/>
      </c>
      <c r="I21" s="19" t="str">
        <f>IF(H21="","",IF(F21="m",H21*Am/(Bm-Cm*(100/C21)*(100/C21)+Dm*(C21/100)*(C21/100)),H21*Af/(Bf-Cf*(100/C21)*(100/C21)+Df*(C21/100)*(C21/100))))</f>
        <v/>
      </c>
      <c r="J21" s="19" t="str" cm="1">
        <f t="array" ref="J21">IF($G21&lt;30,"",IF($F21="m",IF($G21&gt;95,"",INDEX(Adj,$G21-29,1)*$I21),IF($G21&gt;90,"",INDEX(Adj,$G21-29,2)*$I21)))</f>
        <v/>
      </c>
    </row>
    <row r="22" spans="2:10" x14ac:dyDescent="0.25">
      <c r="B22" s="4"/>
      <c r="C22" s="15"/>
      <c r="D22" s="5"/>
      <c r="E22" s="5"/>
      <c r="F22" s="13"/>
      <c r="G22" s="13"/>
      <c r="H22" s="6" t="str">
        <f t="shared" ref="H22:H26" si="2">IF(D22+E22&gt;0,D22+E22,"")</f>
        <v/>
      </c>
      <c r="I22" s="19" t="str">
        <f>IF(H22="","",IF(F22="m",H22*Am/(Bm-Cm*(100/C22)*(100/C22)+Dm*(C22/100)*(C22/100)),H22*Af/(Bf-Cf*(100/C22)*(100/C22)+Df*(C22/100)*(C22/100))))</f>
        <v/>
      </c>
      <c r="J22" s="19" t="str" cm="1">
        <f t="array" ref="J22">IF($G22&lt;30,"",IF($F22="m",IF($G22&gt;95,"",INDEX(Adj,$G22-29,1)*$I22),IF($G22&gt;90,"",INDEX(Adj,$G22-29,2)*$I22)))</f>
        <v/>
      </c>
    </row>
    <row r="23" spans="2:10" x14ac:dyDescent="0.25">
      <c r="B23" s="4"/>
      <c r="C23" s="15"/>
      <c r="D23" s="5"/>
      <c r="E23" s="5"/>
      <c r="F23" s="13"/>
      <c r="G23" s="13"/>
      <c r="H23" s="6" t="str">
        <f t="shared" si="2"/>
        <v/>
      </c>
      <c r="I23" s="19" t="str">
        <f>IF(H23="","",IF(F23="m",H23*Am/(Bm-Cm*(100/C23)*(100/C23)+Dm*(C23/100)*(C23/100)),H23*Af/(Bf-Cf*(100/C23)*(100/C23)+Df*(C23/100)*(C23/100))))</f>
        <v/>
      </c>
      <c r="J23" s="19" t="str" cm="1">
        <f t="array" ref="J23">IF($G23&lt;30,"",IF($F23="m",IF($G23&gt;95,"",INDEX(Adj,$G23-29,1)*$I23),IF($G23&gt;90,"",INDEX(Adj,$G23-29,2)*$I23)))</f>
        <v/>
      </c>
    </row>
    <row r="24" spans="2:10" x14ac:dyDescent="0.25">
      <c r="B24" s="4"/>
      <c r="C24" s="15"/>
      <c r="D24" s="5"/>
      <c r="E24" s="5"/>
      <c r="F24" s="13"/>
      <c r="G24" s="13"/>
      <c r="H24" s="6" t="str">
        <f t="shared" si="2"/>
        <v/>
      </c>
      <c r="I24" s="19" t="str">
        <f>IF(H24="","",IF(F24="m",H24*Am/(Bm-Cm*(100/C24)*(100/C24)+Dm*(C24/100)*(C24/100)),H24*Af/(Bf-Cf*(100/C24)*(100/C24)+Df*(C24/100)*(C24/100))))</f>
        <v/>
      </c>
      <c r="J24" s="19" t="str" cm="1">
        <f t="array" ref="J24">IF($G24&lt;30,"",IF($F24="m",IF($G24&gt;95,"",INDEX(Adj,$G24-29,1)*$I24),IF($G24&gt;90,"",INDEX(Adj,$G24-29,2)*$I24)))</f>
        <v/>
      </c>
    </row>
    <row r="25" spans="2:10" x14ac:dyDescent="0.25">
      <c r="B25" s="4"/>
      <c r="C25" s="15"/>
      <c r="D25" s="5"/>
      <c r="E25" s="5"/>
      <c r="F25" s="13"/>
      <c r="G25" s="13"/>
      <c r="H25" s="6" t="str">
        <f t="shared" si="2"/>
        <v/>
      </c>
      <c r="I25" s="19" t="str">
        <f>IF(H25="","",IF(F25="m",H25*Am/(Bm-Cm*(100/C25)*(100/C25)+Dm*(C25/100)*(C25/100)),H25*Af/(Bf-Cf*(100/C25)*(100/C25)+Df*(C25/100)*(C25/100))))</f>
        <v/>
      </c>
      <c r="J25" s="19" t="str" cm="1">
        <f t="array" ref="J25">IF($G25&lt;30,"",IF($F25="m",IF($G25&gt;95,"",INDEX(Adj,$G25-29,1)*$I25),IF($G25&gt;90,"",INDEX(Adj,$G25-29,2)*$I25)))</f>
        <v/>
      </c>
    </row>
    <row r="26" spans="2:10" x14ac:dyDescent="0.25">
      <c r="B26" s="4"/>
      <c r="C26" s="15"/>
      <c r="D26" s="5"/>
      <c r="E26" s="5"/>
      <c r="F26" s="13"/>
      <c r="G26" s="13"/>
      <c r="H26" s="6" t="str">
        <f t="shared" si="2"/>
        <v/>
      </c>
      <c r="I26" s="19" t="str">
        <f>IF(H26="","",IF(F26="m",H26*Am/(Bm-Cm*(100/C26)*(100/C26)+Dm*(C26/100)*(C26/100)),H26*Af/(Bf-Cf*(100/C26)*(100/C26)+Df*(C26/100)*(C26/100))))</f>
        <v/>
      </c>
      <c r="J26" s="19" t="str" cm="1">
        <f t="array" ref="J26">IF($G26&lt;30,"",IF($F26="m",IF($G26&gt;95,"",INDEX(Adj,$G26-29,1)*$I26),IF($G26&gt;90,"",INDEX(Adj,$G26-29,2)*$I26)))</f>
        <v/>
      </c>
    </row>
    <row r="27" spans="2:10" x14ac:dyDescent="0.25">
      <c r="B27" s="4"/>
      <c r="C27" s="15"/>
      <c r="D27" s="5"/>
      <c r="E27" s="5"/>
      <c r="F27" s="13"/>
      <c r="G27" s="13"/>
      <c r="H27" s="6" t="str">
        <f t="shared" si="1"/>
        <v/>
      </c>
      <c r="I27" s="19" t="str">
        <f>IF(H27="","",IF(F27="m",H27*Am/(Bm-Cm*(100/C27)*(100/C27)+Dm*(C27/100)*(C27/100)),H27*Af/(Bf-Cf*(100/C27)*(100/C27)+Df*(C27/100)*(C27/100))))</f>
        <v/>
      </c>
      <c r="J27" s="19" t="str" cm="1">
        <f t="array" ref="J27">IF($G27&lt;30,"",IF($F27="m",IF($G27&gt;95,"",INDEX(Adj,$G27-29,1)*$I27),IF($G27&gt;90,"",INDEX(Adj,$G27-29,2)*$I27)))</f>
        <v/>
      </c>
    </row>
    <row r="28" spans="2:10" x14ac:dyDescent="0.25">
      <c r="B28" s="4"/>
      <c r="C28" s="15"/>
      <c r="D28" s="5"/>
      <c r="E28" s="5"/>
      <c r="F28" s="13"/>
      <c r="G28" s="13"/>
      <c r="H28" s="6" t="str">
        <f t="shared" si="1"/>
        <v/>
      </c>
      <c r="I28" s="19" t="str">
        <f>IF(H28="","",IF(F28="m",H28*Am/(Bm-Cm*(100/C28)*(100/C28)+Dm*(C28/100)*(C28/100)),H28*Af/(Bf-Cf*(100/C28)*(100/C28)+Df*(C28/100)*(C28/100))))</f>
        <v/>
      </c>
      <c r="J28" s="19" t="str" cm="1">
        <f t="array" ref="J28">IF($G28&lt;30,"",IF($F28="m",IF($G28&gt;95,"",INDEX(Adj,$G28-29,1)*$I28),IF($G28&gt;90,"",INDEX(Adj,$G28-29,2)*$I28)))</f>
        <v/>
      </c>
    </row>
    <row r="29" spans="2:10" x14ac:dyDescent="0.25">
      <c r="B29" s="4"/>
      <c r="C29" s="15"/>
      <c r="D29" s="5"/>
      <c r="E29" s="5"/>
      <c r="F29" s="13"/>
      <c r="G29" s="13"/>
      <c r="H29" s="6" t="str">
        <f t="shared" si="1"/>
        <v/>
      </c>
      <c r="I29" s="19" t="str">
        <f>IF(H29="","",IF(F29="m",H29*Am/(Bm-Cm*(100/C29)*(100/C29)+Dm*(C29/100)*(C29/100)),H29*Af/(Bf-Cf*(100/C29)*(100/C29)+Df*(C29/100)*(C29/100))))</f>
        <v/>
      </c>
      <c r="J29" s="19" t="str" cm="1">
        <f t="array" ref="J29">IF($G29&lt;30,"",IF($F29="m",IF($G29&gt;95,"",INDEX(Adj,$G29-29,1)*$I29),IF($G29&gt;90,"",INDEX(Adj,$G29-29,2)*$I29)))</f>
        <v/>
      </c>
    </row>
    <row r="30" spans="2:10" x14ac:dyDescent="0.25">
      <c r="B30" s="4"/>
      <c r="C30" s="15"/>
      <c r="D30" s="5"/>
      <c r="E30" s="5"/>
      <c r="F30" s="13"/>
      <c r="G30" s="13"/>
      <c r="H30" s="6" t="str">
        <f t="shared" ref="H30:H70" si="3">IF(D30+E30&gt;0,D30+E30,"")</f>
        <v/>
      </c>
      <c r="I30" s="19" t="str">
        <f>IF(H30="","",IF(F30="m",H30*Am/(Bm-Cm*(100/C30)*(100/C30)+Dm*(C30/100)*(C30/100)),H30*Af/(Bf-Cf*(100/C30)*(100/C30)+Df*(C30/100)*(C30/100))))</f>
        <v/>
      </c>
      <c r="J30" s="19" t="str" cm="1">
        <f t="array" ref="J30">IF($G30&lt;30,"",IF($F30="m",IF($G30&gt;95,"",INDEX(Adj,$G30-29,1)*$I30),IF($G30&gt;90,"",INDEX(Adj,$G30-29,2)*$I30)))</f>
        <v/>
      </c>
    </row>
    <row r="31" spans="2:10" x14ac:dyDescent="0.25">
      <c r="B31" s="4"/>
      <c r="C31" s="15"/>
      <c r="D31" s="5"/>
      <c r="E31" s="5"/>
      <c r="F31" s="13"/>
      <c r="G31" s="13"/>
      <c r="H31" s="6" t="str">
        <f t="shared" si="3"/>
        <v/>
      </c>
      <c r="I31" s="19" t="str">
        <f>IF(H31="","",IF(F31="m",H31*Am/(Bm-Cm*(100/C31)*(100/C31)+Dm*(C31/100)*(C31/100)),H31*Af/(Bf-Cf*(100/C31)*(100/C31)+Df*(C31/100)*(C31/100))))</f>
        <v/>
      </c>
      <c r="J31" s="19" t="str" cm="1">
        <f t="array" ref="J31">IF($G31&lt;30,"",IF($F31="m",IF($G31&gt;95,"",INDEX(Adj,$G31-29,1)*$I31),IF($G31&gt;90,"",INDEX(Adj,$G31-29,2)*$I31)))</f>
        <v/>
      </c>
    </row>
    <row r="32" spans="2:10" x14ac:dyDescent="0.25">
      <c r="B32" s="4"/>
      <c r="C32" s="15"/>
      <c r="D32" s="5"/>
      <c r="E32" s="5"/>
      <c r="F32" s="13"/>
      <c r="G32" s="13"/>
      <c r="H32" s="6" t="str">
        <f t="shared" si="3"/>
        <v/>
      </c>
      <c r="I32" s="19" t="str">
        <f>IF(H32="","",IF(F32="m",H32*Am/(Bm-Cm*(100/C32)*(100/C32)+Dm*(C32/100)*(C32/100)),H32*Af/(Bf-Cf*(100/C32)*(100/C32)+Df*(C32/100)*(C32/100))))</f>
        <v/>
      </c>
      <c r="J32" s="19" t="str" cm="1">
        <f t="array" ref="J32">IF($G32&lt;30,"",IF($F32="m",IF($G32&gt;95,"",INDEX(Adj,$G32-29,1)*$I32),IF($G32&gt;90,"",INDEX(Adj,$G32-29,2)*$I32)))</f>
        <v/>
      </c>
    </row>
    <row r="33" spans="2:10" x14ac:dyDescent="0.25">
      <c r="B33" s="4"/>
      <c r="C33" s="15"/>
      <c r="D33" s="5"/>
      <c r="E33" s="5"/>
      <c r="F33" s="13"/>
      <c r="G33" s="13"/>
      <c r="H33" s="6" t="str">
        <f t="shared" si="3"/>
        <v/>
      </c>
      <c r="I33" s="19" t="str">
        <f>IF(H33="","",IF(F33="m",H33*Am/(Bm-Cm*(100/C33)*(100/C33)+Dm*(C33/100)*(C33/100)),H33*Af/(Bf-Cf*(100/C33)*(100/C33)+Df*(C33/100)*(C33/100))))</f>
        <v/>
      </c>
      <c r="J33" s="19" t="str" cm="1">
        <f t="array" ref="J33">IF($G33&lt;30,"",IF($F33="m",IF($G33&gt;95,"",INDEX(Adj,$G33-29,1)*$I33),IF($G33&gt;90,"",INDEX(Adj,$G33-29,2)*$I33)))</f>
        <v/>
      </c>
    </row>
    <row r="34" spans="2:10" x14ac:dyDescent="0.25">
      <c r="B34" s="4"/>
      <c r="C34" s="15"/>
      <c r="D34" s="5"/>
      <c r="E34" s="5"/>
      <c r="F34" s="13"/>
      <c r="G34" s="13"/>
      <c r="H34" s="6" t="str">
        <f t="shared" si="3"/>
        <v/>
      </c>
      <c r="I34" s="19" t="str">
        <f>IF(H34="","",IF(F34="m",H34*Am/(Bm-Cm*(100/C34)*(100/C34)+Dm*(C34/100)*(C34/100)),H34*Af/(Bf-Cf*(100/C34)*(100/C34)+Df*(C34/100)*(C34/100))))</f>
        <v/>
      </c>
      <c r="J34" s="19" t="str" cm="1">
        <f t="array" ref="J34">IF($G34&lt;30,"",IF($F34="m",IF($G34&gt;95,"",INDEX(Adj,$G34-29,1)*$I34),IF($G34&gt;90,"",INDEX(Adj,$G34-29,2)*$I34)))</f>
        <v/>
      </c>
    </row>
    <row r="35" spans="2:10" x14ac:dyDescent="0.25">
      <c r="B35" s="4"/>
      <c r="C35" s="15"/>
      <c r="D35" s="5"/>
      <c r="E35" s="5"/>
      <c r="F35" s="13"/>
      <c r="G35" s="13"/>
      <c r="H35" s="6" t="str">
        <f t="shared" si="3"/>
        <v/>
      </c>
      <c r="I35" s="19" t="str">
        <f>IF(H35="","",IF(F35="m",H35*Am/(Bm-Cm*(100/C35)*(100/C35)+Dm*(C35/100)*(C35/100)),H35*Af/(Bf-Cf*(100/C35)*(100/C35)+Df*(C35/100)*(C35/100))))</f>
        <v/>
      </c>
      <c r="J35" s="19" t="str" cm="1">
        <f t="array" ref="J35">IF($G35&lt;30,"",IF($F35="m",IF($G35&gt;95,"",INDEX(Adj,$G35-29,1)*$I35),IF($G35&gt;90,"",INDEX(Adj,$G35-29,2)*$I35)))</f>
        <v/>
      </c>
    </row>
    <row r="36" spans="2:10" x14ac:dyDescent="0.25">
      <c r="B36" s="4"/>
      <c r="C36" s="15"/>
      <c r="D36" s="5"/>
      <c r="E36" s="5"/>
      <c r="F36" s="13"/>
      <c r="G36" s="13"/>
      <c r="H36" s="6" t="str">
        <f t="shared" si="3"/>
        <v/>
      </c>
      <c r="I36" s="19" t="str">
        <f>IF(H36="","",IF(F36="m",H36*Am/(Bm-Cm*(100/C36)*(100/C36)+Dm*(C36/100)*(C36/100)),H36*Af/(Bf-Cf*(100/C36)*(100/C36)+Df*(C36/100)*(C36/100))))</f>
        <v/>
      </c>
      <c r="J36" s="19" t="str" cm="1">
        <f t="array" ref="J36">IF($G36&lt;30,"",IF($F36="m",IF($G36&gt;95,"",INDEX(Adj,$G36-29,1)*$I36),IF($G36&gt;90,"",INDEX(Adj,$G36-29,2)*$I36)))</f>
        <v/>
      </c>
    </row>
    <row r="37" spans="2:10" x14ac:dyDescent="0.25">
      <c r="B37" s="4"/>
      <c r="C37" s="15"/>
      <c r="D37" s="5"/>
      <c r="E37" s="5"/>
      <c r="F37" s="13"/>
      <c r="G37" s="13"/>
      <c r="H37" s="6" t="str">
        <f t="shared" si="3"/>
        <v/>
      </c>
      <c r="I37" s="19" t="str">
        <f>IF(H37="","",IF(F37="m",H37*Am/(Bm-Cm*(100/C37)*(100/C37)+Dm*(C37/100)*(C37/100)),H37*Af/(Bf-Cf*(100/C37)*(100/C37)+Df*(C37/100)*(C37/100))))</f>
        <v/>
      </c>
      <c r="J37" s="19" t="str" cm="1">
        <f t="array" ref="J37">IF($G37&lt;30,"",IF($F37="m",IF($G37&gt;95,"",INDEX(Adj,$G37-29,1)*$I37),IF($G37&gt;90,"",INDEX(Adj,$G37-29,2)*$I37)))</f>
        <v/>
      </c>
    </row>
    <row r="38" spans="2:10" x14ac:dyDescent="0.25">
      <c r="B38" s="4"/>
      <c r="C38" s="15"/>
      <c r="D38" s="5"/>
      <c r="E38" s="5"/>
      <c r="F38" s="13"/>
      <c r="G38" s="13"/>
      <c r="H38" s="6" t="str">
        <f t="shared" si="3"/>
        <v/>
      </c>
      <c r="I38" s="19" t="str">
        <f>IF(H38="","",IF(F38="m",H38*Am/(Bm-Cm*(100/C38)*(100/C38)+Dm*(C38/100)*(C38/100)),H38*Af/(Bf-Cf*(100/C38)*(100/C38)+Df*(C38/100)*(C38/100))))</f>
        <v/>
      </c>
      <c r="J38" s="19" t="str" cm="1">
        <f t="array" ref="J38">IF($G38&lt;30,"",IF($F38="m",IF($G38&gt;95,"",INDEX(Adj,$G38-29,1)*$I38),IF($G38&gt;90,"",INDEX(Adj,$G38-29,2)*$I38)))</f>
        <v/>
      </c>
    </row>
    <row r="39" spans="2:10" x14ac:dyDescent="0.25">
      <c r="B39" s="4"/>
      <c r="C39" s="15"/>
      <c r="D39" s="5"/>
      <c r="E39" s="5"/>
      <c r="F39" s="13"/>
      <c r="G39" s="13"/>
      <c r="H39" s="6" t="str">
        <f t="shared" si="3"/>
        <v/>
      </c>
      <c r="I39" s="19" t="str">
        <f>IF(H39="","",IF(F39="m",H39*Am/(Bm-Cm*(100/C39)*(100/C39)+Dm*(C39/100)*(C39/100)),H39*Af/(Bf-Cf*(100/C39)*(100/C39)+Df*(C39/100)*(C39/100))))</f>
        <v/>
      </c>
      <c r="J39" s="19" t="str" cm="1">
        <f t="array" ref="J39">IF($G39&lt;30,"",IF($F39="m",IF($G39&gt;95,"",INDEX(Adj,$G39-29,1)*$I39),IF($G39&gt;90,"",INDEX(Adj,$G39-29,2)*$I39)))</f>
        <v/>
      </c>
    </row>
    <row r="40" spans="2:10" x14ac:dyDescent="0.25">
      <c r="B40" s="4"/>
      <c r="C40" s="15"/>
      <c r="D40" s="5"/>
      <c r="E40" s="5"/>
      <c r="F40" s="13"/>
      <c r="G40" s="13"/>
      <c r="H40" s="6" t="str">
        <f t="shared" si="3"/>
        <v/>
      </c>
      <c r="I40" s="19" t="str">
        <f>IF(H40="","",IF(F40="m",H40*Am/(Bm-Cm*(100/C40)*(100/C40)+Dm*(C40/100)*(C40/100)),H40*Af/(Bf-Cf*(100/C40)*(100/C40)+Df*(C40/100)*(C40/100))))</f>
        <v/>
      </c>
      <c r="J40" s="19" t="str" cm="1">
        <f t="array" ref="J40">IF($G40&lt;30,"",IF($F40="m",IF($G40&gt;95,"",INDEX(Adj,$G40-29,1)*$I40),IF($G40&gt;90,"",INDEX(Adj,$G40-29,2)*$I40)))</f>
        <v/>
      </c>
    </row>
    <row r="41" spans="2:10" x14ac:dyDescent="0.25">
      <c r="B41" s="4"/>
      <c r="C41" s="15"/>
      <c r="D41" s="5"/>
      <c r="E41" s="5"/>
      <c r="F41" s="13"/>
      <c r="G41" s="13"/>
      <c r="H41" s="6" t="str">
        <f t="shared" si="3"/>
        <v/>
      </c>
      <c r="I41" s="19" t="str">
        <f>IF(H41="","",IF(F41="m",H41*Am/(Bm-Cm*(100/C41)*(100/C41)+Dm*(C41/100)*(C41/100)),H41*Af/(Bf-Cf*(100/C41)*(100/C41)+Df*(C41/100)*(C41/100))))</f>
        <v/>
      </c>
      <c r="J41" s="19" t="str" cm="1">
        <f t="array" ref="J41">IF($G41&lt;30,"",IF($F41="m",IF($G41&gt;95,"",INDEX(Adj,$G41-29,1)*$I41),IF($G41&gt;90,"",INDEX(Adj,$G41-29,2)*$I41)))</f>
        <v/>
      </c>
    </row>
    <row r="42" spans="2:10" x14ac:dyDescent="0.25">
      <c r="B42" s="4"/>
      <c r="C42" s="15"/>
      <c r="D42" s="5"/>
      <c r="E42" s="5"/>
      <c r="F42" s="13"/>
      <c r="G42" s="13"/>
      <c r="H42" s="6" t="str">
        <f t="shared" si="3"/>
        <v/>
      </c>
      <c r="I42" s="19" t="str">
        <f>IF(H42="","",IF(F42="m",H42*Am/(Bm-Cm*(100/C42)*(100/C42)+Dm*(C42/100)*(C42/100)),H42*Af/(Bf-Cf*(100/C42)*(100/C42)+Df*(C42/100)*(C42/100))))</f>
        <v/>
      </c>
      <c r="J42" s="19" t="str" cm="1">
        <f t="array" ref="J42">IF($G42&lt;30,"",IF($F42="m",IF($G42&gt;95,"",INDEX(Adj,$G42-29,1)*$I42),IF($G42&gt;90,"",INDEX(Adj,$G42-29,2)*$I42)))</f>
        <v/>
      </c>
    </row>
    <row r="43" spans="2:10" x14ac:dyDescent="0.25">
      <c r="B43" s="4"/>
      <c r="C43" s="15"/>
      <c r="D43" s="5"/>
      <c r="E43" s="5"/>
      <c r="F43" s="13"/>
      <c r="G43" s="13"/>
      <c r="H43" s="6" t="str">
        <f t="shared" si="3"/>
        <v/>
      </c>
      <c r="I43" s="19" t="str">
        <f>IF(H43="","",IF(F43="m",H43*Am/(Bm-Cm*(100/C43)*(100/C43)+Dm*(C43/100)*(C43/100)),H43*Af/(Bf-Cf*(100/C43)*(100/C43)+Df*(C43/100)*(C43/100))))</f>
        <v/>
      </c>
      <c r="J43" s="19" t="str" cm="1">
        <f t="array" ref="J43">IF($G43&lt;30,"",IF($F43="m",IF($G43&gt;95,"",INDEX(Adj,$G43-29,1)*$I43),IF($G43&gt;90,"",INDEX(Adj,$G43-29,2)*$I43)))</f>
        <v/>
      </c>
    </row>
    <row r="44" spans="2:10" x14ac:dyDescent="0.25">
      <c r="B44" s="4"/>
      <c r="C44" s="15"/>
      <c r="D44" s="5"/>
      <c r="E44" s="5"/>
      <c r="F44" s="13"/>
      <c r="G44" s="13"/>
      <c r="H44" s="6" t="str">
        <f t="shared" si="3"/>
        <v/>
      </c>
      <c r="I44" s="19" t="str">
        <f>IF(H44="","",IF(F44="m",H44*Am/(Bm-Cm*(100/C44)*(100/C44)+Dm*(C44/100)*(C44/100)),H44*Af/(Bf-Cf*(100/C44)*(100/C44)+Df*(C44/100)*(C44/100))))</f>
        <v/>
      </c>
      <c r="J44" s="19" t="str" cm="1">
        <f t="array" ref="J44">IF($G44&lt;30,"",IF($F44="m",IF($G44&gt;95,"",INDEX(Adj,$G44-29,1)*$I44),IF($G44&gt;90,"",INDEX(Adj,$G44-29,2)*$I44)))</f>
        <v/>
      </c>
    </row>
    <row r="45" spans="2:10" x14ac:dyDescent="0.25">
      <c r="B45" s="4"/>
      <c r="C45" s="15"/>
      <c r="D45" s="5"/>
      <c r="E45" s="5"/>
      <c r="F45" s="13"/>
      <c r="G45" s="13"/>
      <c r="H45" s="6" t="str">
        <f t="shared" si="3"/>
        <v/>
      </c>
      <c r="I45" s="19" t="str">
        <f>IF(H45="","",IF(F45="m",H45*Am/(Bm-Cm*(100/C45)*(100/C45)+Dm*(C45/100)*(C45/100)),H45*Af/(Bf-Cf*(100/C45)*(100/C45)+Df*(C45/100)*(C45/100))))</f>
        <v/>
      </c>
      <c r="J45" s="19" t="str" cm="1">
        <f t="array" ref="J45">IF($G45&lt;30,"",IF($F45="m",IF($G45&gt;95,"",INDEX(Adj,$G45-29,1)*$I45),IF($G45&gt;90,"",INDEX(Adj,$G45-29,2)*$I45)))</f>
        <v/>
      </c>
    </row>
    <row r="46" spans="2:10" x14ac:dyDescent="0.25">
      <c r="B46" s="4"/>
      <c r="C46" s="15"/>
      <c r="D46" s="5"/>
      <c r="E46" s="5"/>
      <c r="F46" s="13"/>
      <c r="G46" s="13"/>
      <c r="H46" s="6" t="str">
        <f t="shared" si="3"/>
        <v/>
      </c>
      <c r="I46" s="19" t="str">
        <f>IF(H46="","",IF(F46="m",H46*Am/(Bm-Cm*(100/C46)*(100/C46)+Dm*(C46/100)*(C46/100)),H46*Af/(Bf-Cf*(100/C46)*(100/C46)+Df*(C46/100)*(C46/100))))</f>
        <v/>
      </c>
      <c r="J46" s="19" t="str" cm="1">
        <f t="array" ref="J46">IF($G46&lt;30,"",IF($F46="m",IF($G46&gt;95,"",INDEX(Adj,$G46-29,1)*$I46),IF($G46&gt;90,"",INDEX(Adj,$G46-29,2)*$I46)))</f>
        <v/>
      </c>
    </row>
    <row r="47" spans="2:10" x14ac:dyDescent="0.25">
      <c r="B47" s="4"/>
      <c r="C47" s="15"/>
      <c r="D47" s="5"/>
      <c r="E47" s="5"/>
      <c r="F47" s="13"/>
      <c r="G47" s="13"/>
      <c r="H47" s="6" t="str">
        <f t="shared" si="3"/>
        <v/>
      </c>
      <c r="I47" s="19" t="str">
        <f>IF(H47="","",IF(F47="m",H47*Am/(Bm-Cm*(100/C47)*(100/C47)+Dm*(C47/100)*(C47/100)),H47*Af/(Bf-Cf*(100/C47)*(100/C47)+Df*(C47/100)*(C47/100))))</f>
        <v/>
      </c>
      <c r="J47" s="19" t="str" cm="1">
        <f t="array" ref="J47">IF($G47&lt;30,"",IF($F47="m",IF($G47&gt;95,"",INDEX(Adj,$G47-29,1)*$I47),IF($G47&gt;90,"",INDEX(Adj,$G47-29,2)*$I47)))</f>
        <v/>
      </c>
    </row>
    <row r="48" spans="2:10" x14ac:dyDescent="0.25">
      <c r="B48" s="4"/>
      <c r="C48" s="15"/>
      <c r="D48" s="5"/>
      <c r="E48" s="5"/>
      <c r="F48" s="13"/>
      <c r="G48" s="13"/>
      <c r="H48" s="6" t="str">
        <f t="shared" si="3"/>
        <v/>
      </c>
      <c r="I48" s="19" t="str">
        <f>IF(H48="","",IF(F48="m",H48*Am/(Bm-Cm*(100/C48)*(100/C48)+Dm*(C48/100)*(C48/100)),H48*Af/(Bf-Cf*(100/C48)*(100/C48)+Df*(C48/100)*(C48/100))))</f>
        <v/>
      </c>
      <c r="J48" s="19" t="str" cm="1">
        <f t="array" ref="J48">IF($G48&lt;30,"",IF($F48="m",IF($G48&gt;95,"",INDEX(Adj,$G48-29,1)*$I48),IF($G48&gt;90,"",INDEX(Adj,$G48-29,2)*$I48)))</f>
        <v/>
      </c>
    </row>
    <row r="49" spans="2:10" x14ac:dyDescent="0.25">
      <c r="B49" s="4"/>
      <c r="C49" s="15"/>
      <c r="D49" s="5"/>
      <c r="E49" s="5"/>
      <c r="F49" s="13"/>
      <c r="G49" s="13"/>
      <c r="H49" s="6" t="str">
        <f t="shared" si="3"/>
        <v/>
      </c>
      <c r="I49" s="19" t="str">
        <f>IF(H49="","",IF(F49="m",H49*Am/(Bm-Cm*(100/C49)*(100/C49)+Dm*(C49/100)*(C49/100)),H49*Af/(Bf-Cf*(100/C49)*(100/C49)+Df*(C49/100)*(C49/100))))</f>
        <v/>
      </c>
      <c r="J49" s="19" t="str" cm="1">
        <f t="array" ref="J49">IF($G49&lt;30,"",IF($F49="m",IF($G49&gt;95,"",INDEX(Adj,$G49-29,1)*$I49),IF($G49&gt;90,"",INDEX(Adj,$G49-29,2)*$I49)))</f>
        <v/>
      </c>
    </row>
    <row r="50" spans="2:10" x14ac:dyDescent="0.25">
      <c r="B50" s="4"/>
      <c r="C50" s="15"/>
      <c r="D50" s="5"/>
      <c r="E50" s="5"/>
      <c r="F50" s="13"/>
      <c r="G50" s="13"/>
      <c r="H50" s="6" t="str">
        <f t="shared" si="3"/>
        <v/>
      </c>
      <c r="I50" s="19" t="str">
        <f>IF(H50="","",IF(F50="m",H50*Am/(Bm-Cm*(100/C50)*(100/C50)+Dm*(C50/100)*(C50/100)),H50*Af/(Bf-Cf*(100/C50)*(100/C50)+Df*(C50/100)*(C50/100))))</f>
        <v/>
      </c>
      <c r="J50" s="19" t="str" cm="1">
        <f t="array" ref="J50">IF($G50&lt;30,"",IF($F50="m",IF($G50&gt;95,"",INDEX(Adj,$G50-29,1)*$I50),IF($G50&gt;90,"",INDEX(Adj,$G50-29,2)*$I50)))</f>
        <v/>
      </c>
    </row>
    <row r="51" spans="2:10" x14ac:dyDescent="0.25">
      <c r="B51" s="4"/>
      <c r="C51" s="15"/>
      <c r="D51" s="5"/>
      <c r="E51" s="5"/>
      <c r="F51" s="13"/>
      <c r="G51" s="13"/>
      <c r="H51" s="6" t="str">
        <f t="shared" si="3"/>
        <v/>
      </c>
      <c r="I51" s="19" t="str">
        <f>IF(H51="","",IF(F51="m",H51*Am/(Bm-Cm*(100/C51)*(100/C51)+Dm*(C51/100)*(C51/100)),H51*Af/(Bf-Cf*(100/C51)*(100/C51)+Df*(C51/100)*(C51/100))))</f>
        <v/>
      </c>
      <c r="J51" s="19" t="str" cm="1">
        <f t="array" ref="J51">IF($G51&lt;30,"",IF($F51="m",IF($G51&gt;95,"",INDEX(Adj,$G51-29,1)*$I51),IF($G51&gt;90,"",INDEX(Adj,$G51-29,2)*$I51)))</f>
        <v/>
      </c>
    </row>
    <row r="52" spans="2:10" x14ac:dyDescent="0.25">
      <c r="B52" s="4"/>
      <c r="C52" s="15"/>
      <c r="D52" s="5"/>
      <c r="E52" s="5"/>
      <c r="F52" s="13"/>
      <c r="G52" s="13"/>
      <c r="H52" s="6" t="str">
        <f t="shared" si="3"/>
        <v/>
      </c>
      <c r="I52" s="19" t="str">
        <f>IF(H52="","",IF(F52="m",H52*Am/(Bm-Cm*(100/C52)*(100/C52)+Dm*(C52/100)*(C52/100)),H52*Af/(Bf-Cf*(100/C52)*(100/C52)+Df*(C52/100)*(C52/100))))</f>
        <v/>
      </c>
      <c r="J52" s="19" t="str" cm="1">
        <f t="array" ref="J52">IF($G52&lt;30,"",IF($F52="m",IF($G52&gt;95,"",INDEX(Adj,$G52-29,1)*$I52),IF($G52&gt;90,"",INDEX(Adj,$G52-29,2)*$I52)))</f>
        <v/>
      </c>
    </row>
    <row r="53" spans="2:10" x14ac:dyDescent="0.25">
      <c r="B53" s="4"/>
      <c r="C53" s="15"/>
      <c r="D53" s="5"/>
      <c r="E53" s="5"/>
      <c r="F53" s="13"/>
      <c r="G53" s="13"/>
      <c r="H53" s="6" t="str">
        <f t="shared" si="3"/>
        <v/>
      </c>
      <c r="I53" s="19" t="str">
        <f>IF(H53="","",IF(F53="m",H53*Am/(Bm-Cm*(100/C53)*(100/C53)+Dm*(C53/100)*(C53/100)),H53*Af/(Bf-Cf*(100/C53)*(100/C53)+Df*(C53/100)*(C53/100))))</f>
        <v/>
      </c>
      <c r="J53" s="19" t="str" cm="1">
        <f t="array" ref="J53">IF($G53&lt;30,"",IF($F53="m",IF($G53&gt;95,"",INDEX(Adj,$G53-29,1)*$I53),IF($G53&gt;90,"",INDEX(Adj,$G53-29,2)*$I53)))</f>
        <v/>
      </c>
    </row>
    <row r="54" spans="2:10" x14ac:dyDescent="0.25">
      <c r="B54" s="4"/>
      <c r="C54" s="15"/>
      <c r="D54" s="5"/>
      <c r="E54" s="5"/>
      <c r="F54" s="13"/>
      <c r="G54" s="13"/>
      <c r="H54" s="6" t="str">
        <f t="shared" si="3"/>
        <v/>
      </c>
      <c r="I54" s="19" t="str">
        <f>IF(H54="","",IF(F54="m",H54*Am/(Bm-Cm*(100/C54)*(100/C54)+Dm*(C54/100)*(C54/100)),H54*Af/(Bf-Cf*(100/C54)*(100/C54)+Df*(C54/100)*(C54/100))))</f>
        <v/>
      </c>
      <c r="J54" s="19" t="str" cm="1">
        <f t="array" ref="J54">IF($G54&lt;30,"",IF($F54="m",IF($G54&gt;95,"",INDEX(Adj,$G54-29,1)*$I54),IF($G54&gt;90,"",INDEX(Adj,$G54-29,2)*$I54)))</f>
        <v/>
      </c>
    </row>
    <row r="55" spans="2:10" x14ac:dyDescent="0.25">
      <c r="B55" s="4"/>
      <c r="C55" s="15"/>
      <c r="D55" s="5"/>
      <c r="E55" s="5"/>
      <c r="F55" s="13"/>
      <c r="G55" s="13"/>
      <c r="H55" s="6" t="str">
        <f t="shared" si="3"/>
        <v/>
      </c>
      <c r="I55" s="19" t="str">
        <f>IF(H55="","",IF(F55="m",H55*Am/(Bm-Cm*(100/C55)*(100/C55)+Dm*(C55/100)*(C55/100)),H55*Af/(Bf-Cf*(100/C55)*(100/C55)+Df*(C55/100)*(C55/100))))</f>
        <v/>
      </c>
      <c r="J55" s="19" t="str" cm="1">
        <f t="array" ref="J55">IF($G55&lt;30,"",IF($F55="m",IF($G55&gt;95,"",INDEX(Adj,$G55-29,1)*$I55),IF($G55&gt;90,"",INDEX(Adj,$G55-29,2)*$I55)))</f>
        <v/>
      </c>
    </row>
    <row r="56" spans="2:10" x14ac:dyDescent="0.25">
      <c r="B56" s="4"/>
      <c r="C56" s="15"/>
      <c r="D56" s="5"/>
      <c r="E56" s="5"/>
      <c r="F56" s="13"/>
      <c r="G56" s="13"/>
      <c r="H56" s="6" t="str">
        <f t="shared" si="3"/>
        <v/>
      </c>
      <c r="I56" s="19" t="str">
        <f>IF(H56="","",IF(F56="m",H56*Am/(Bm-Cm*(100/C56)*(100/C56)+Dm*(C56/100)*(C56/100)),H56*Af/(Bf-Cf*(100/C56)*(100/C56)+Df*(C56/100)*(C56/100))))</f>
        <v/>
      </c>
      <c r="J56" s="19" t="str" cm="1">
        <f t="array" ref="J56">IF($G56&lt;30,"",IF($F56="m",IF($G56&gt;95,"",INDEX(Adj,$G56-29,1)*$I56),IF($G56&gt;90,"",INDEX(Adj,$G56-29,2)*$I56)))</f>
        <v/>
      </c>
    </row>
    <row r="57" spans="2:10" x14ac:dyDescent="0.25">
      <c r="B57" s="4"/>
      <c r="C57" s="15"/>
      <c r="D57" s="5"/>
      <c r="E57" s="5"/>
      <c r="F57" s="13"/>
      <c r="G57" s="13"/>
      <c r="H57" s="6" t="str">
        <f t="shared" si="3"/>
        <v/>
      </c>
      <c r="I57" s="19" t="str">
        <f>IF(H57="","",IF(F57="m",H57*Am/(Bm-Cm*(100/C57)*(100/C57)+Dm*(C57/100)*(C57/100)),H57*Af/(Bf-Cf*(100/C57)*(100/C57)+Df*(C57/100)*(C57/100))))</f>
        <v/>
      </c>
      <c r="J57" s="19" t="str" cm="1">
        <f t="array" ref="J57">IF($G57&lt;30,"",IF($F57="m",IF($G57&gt;95,"",INDEX(Adj,$G57-29,1)*$I57),IF($G57&gt;90,"",INDEX(Adj,$G57-29,2)*$I57)))</f>
        <v/>
      </c>
    </row>
    <row r="58" spans="2:10" x14ac:dyDescent="0.25">
      <c r="B58" s="4"/>
      <c r="C58" s="15"/>
      <c r="D58" s="5"/>
      <c r="E58" s="5"/>
      <c r="F58" s="13"/>
      <c r="G58" s="13"/>
      <c r="H58" s="6" t="str">
        <f t="shared" si="3"/>
        <v/>
      </c>
      <c r="I58" s="19" t="str">
        <f>IF(H58="","",IF(F58="m",H58*Am/(Bm-Cm*(100/C58)*(100/C58)+Dm*(C58/100)*(C58/100)),H58*Af/(Bf-Cf*(100/C58)*(100/C58)+Df*(C58/100)*(C58/100))))</f>
        <v/>
      </c>
      <c r="J58" s="19" t="str" cm="1">
        <f t="array" ref="J58">IF($G58&lt;30,"",IF($F58="m",IF($G58&gt;95,"",INDEX(Adj,$G58-29,1)*$I58),IF($G58&gt;90,"",INDEX(Adj,$G58-29,2)*$I58)))</f>
        <v/>
      </c>
    </row>
    <row r="59" spans="2:10" x14ac:dyDescent="0.25">
      <c r="B59" s="4"/>
      <c r="C59" s="15"/>
      <c r="D59" s="5"/>
      <c r="E59" s="5"/>
      <c r="F59" s="13"/>
      <c r="G59" s="13"/>
      <c r="H59" s="6" t="str">
        <f t="shared" si="3"/>
        <v/>
      </c>
      <c r="I59" s="19" t="str">
        <f>IF(H59="","",IF(F59="m",H59*Am/(Bm-Cm*(100/C59)*(100/C59)+Dm*(C59/100)*(C59/100)),H59*Af/(Bf-Cf*(100/C59)*(100/C59)+Df*(C59/100)*(C59/100))))</f>
        <v/>
      </c>
      <c r="J59" s="19" t="str" cm="1">
        <f t="array" ref="J59">IF($G59&lt;30,"",IF($F59="m",IF($G59&gt;95,"",INDEX(Adj,$G59-29,1)*$I59),IF($G59&gt;90,"",INDEX(Adj,$G59-29,2)*$I59)))</f>
        <v/>
      </c>
    </row>
    <row r="60" spans="2:10" x14ac:dyDescent="0.25">
      <c r="B60" s="4"/>
      <c r="C60" s="15"/>
      <c r="D60" s="5"/>
      <c r="E60" s="5"/>
      <c r="F60" s="13"/>
      <c r="G60" s="13"/>
      <c r="H60" s="6" t="str">
        <f t="shared" si="3"/>
        <v/>
      </c>
      <c r="I60" s="19" t="str">
        <f>IF(H60="","",IF(F60="m",H60*Am/(Bm-Cm*(100/C60)*(100/C60)+Dm*(C60/100)*(C60/100)),H60*Af/(Bf-Cf*(100/C60)*(100/C60)+Df*(C60/100)*(C60/100))))</f>
        <v/>
      </c>
      <c r="J60" s="19" t="str" cm="1">
        <f t="array" ref="J60">IF($G60&lt;30,"",IF($F60="m",IF($G60&gt;95,"",INDEX(Adj,$G60-29,1)*$I60),IF($G60&gt;90,"",INDEX(Adj,$G60-29,2)*$I60)))</f>
        <v/>
      </c>
    </row>
    <row r="61" spans="2:10" x14ac:dyDescent="0.25">
      <c r="B61" s="4"/>
      <c r="C61" s="15"/>
      <c r="D61" s="5"/>
      <c r="E61" s="5"/>
      <c r="F61" s="13"/>
      <c r="G61" s="13"/>
      <c r="H61" s="6" t="str">
        <f t="shared" si="3"/>
        <v/>
      </c>
      <c r="I61" s="19" t="str">
        <f>IF(H61="","",IF(F61="m",H61*Am/(Bm-Cm*(100/C61)*(100/C61)+Dm*(C61/100)*(C61/100)),H61*Af/(Bf-Cf*(100/C61)*(100/C61)+Df*(C61/100)*(C61/100))))</f>
        <v/>
      </c>
      <c r="J61" s="19" t="str" cm="1">
        <f t="array" ref="J61">IF($G61&lt;30,"",IF($F61="m",IF($G61&gt;95,"",INDEX(Adj,$G61-29,1)*$I61),IF($G61&gt;90,"",INDEX(Adj,$G61-29,2)*$I61)))</f>
        <v/>
      </c>
    </row>
    <row r="62" spans="2:10" x14ac:dyDescent="0.25">
      <c r="B62" s="4"/>
      <c r="C62" s="15"/>
      <c r="D62" s="5"/>
      <c r="E62" s="5"/>
      <c r="F62" s="13"/>
      <c r="G62" s="13"/>
      <c r="H62" s="6" t="str">
        <f t="shared" si="3"/>
        <v/>
      </c>
      <c r="I62" s="19" t="str">
        <f>IF(H62="","",IF(F62="m",H62*Am/(Bm-Cm*(100/C62)*(100/C62)+Dm*(C62/100)*(C62/100)),H62*Af/(Bf-Cf*(100/C62)*(100/C62)+Df*(C62/100)*(C62/100))))</f>
        <v/>
      </c>
      <c r="J62" s="19" t="str" cm="1">
        <f t="array" ref="J62">IF($G62&lt;30,"",IF($F62="m",IF($G62&gt;95,"",INDEX(Adj,$G62-29,1)*$I62),IF($G62&gt;90,"",INDEX(Adj,$G62-29,2)*$I62)))</f>
        <v/>
      </c>
    </row>
    <row r="63" spans="2:10" x14ac:dyDescent="0.25">
      <c r="B63" s="4"/>
      <c r="C63" s="15"/>
      <c r="D63" s="5"/>
      <c r="E63" s="5"/>
      <c r="F63" s="13"/>
      <c r="G63" s="13"/>
      <c r="H63" s="6" t="str">
        <f t="shared" si="3"/>
        <v/>
      </c>
      <c r="I63" s="19" t="str">
        <f>IF(H63="","",IF(F63="m",H63*Am/(Bm-Cm*(100/C63)*(100/C63)+Dm*(C63/100)*(C63/100)),H63*Af/(Bf-Cf*(100/C63)*(100/C63)+Df*(C63/100)*(C63/100))))</f>
        <v/>
      </c>
      <c r="J63" s="19" t="str" cm="1">
        <f t="array" ref="J63">IF($G63&lt;30,"",IF($F63="m",IF($G63&gt;95,"",INDEX(Adj,$G63-29,1)*$I63),IF($G63&gt;90,"",INDEX(Adj,$G63-29,2)*$I63)))</f>
        <v/>
      </c>
    </row>
    <row r="64" spans="2:10" x14ac:dyDescent="0.25">
      <c r="B64" s="4"/>
      <c r="C64" s="15"/>
      <c r="D64" s="5"/>
      <c r="E64" s="5"/>
      <c r="F64" s="13"/>
      <c r="G64" s="13"/>
      <c r="H64" s="6" t="str">
        <f t="shared" si="3"/>
        <v/>
      </c>
      <c r="I64" s="19" t="str">
        <f>IF(H64="","",IF(F64="m",H64*Am/(Bm-Cm*(100/C64)*(100/C64)+Dm*(C64/100)*(C64/100)),H64*Af/(Bf-Cf*(100/C64)*(100/C64)+Df*(C64/100)*(C64/100))))</f>
        <v/>
      </c>
      <c r="J64" s="19" t="str" cm="1">
        <f t="array" ref="J64">IF($G64&lt;30,"",IF($F64="m",IF($G64&gt;95,"",INDEX(Adj,$G64-29,1)*$I64),IF($G64&gt;90,"",INDEX(Adj,$G64-29,2)*$I64)))</f>
        <v/>
      </c>
    </row>
    <row r="65" spans="2:10" x14ac:dyDescent="0.25">
      <c r="B65" s="4"/>
      <c r="C65" s="15"/>
      <c r="D65" s="5"/>
      <c r="E65" s="5"/>
      <c r="F65" s="13"/>
      <c r="G65" s="13"/>
      <c r="H65" s="6" t="str">
        <f t="shared" si="3"/>
        <v/>
      </c>
      <c r="I65" s="19" t="str">
        <f>IF(H65="","",IF(F65="m",H65*Am/(Bm-Cm*(100/C65)*(100/C65)+Dm*(C65/100)*(C65/100)),H65*Af/(Bf-Cf*(100/C65)*(100/C65)+Df*(C65/100)*(C65/100))))</f>
        <v/>
      </c>
      <c r="J65" s="19" t="str" cm="1">
        <f t="array" ref="J65">IF($G65&lt;30,"",IF($F65="m",IF($G65&gt;95,"",INDEX(Adj,$G65-29,1)*$I65),IF($G65&gt;90,"",INDEX(Adj,$G65-29,2)*$I65)))</f>
        <v/>
      </c>
    </row>
    <row r="66" spans="2:10" x14ac:dyDescent="0.25">
      <c r="B66" s="4"/>
      <c r="C66" s="15"/>
      <c r="D66" s="5"/>
      <c r="E66" s="5"/>
      <c r="F66" s="13"/>
      <c r="G66" s="13"/>
      <c r="H66" s="6" t="str">
        <f t="shared" si="3"/>
        <v/>
      </c>
      <c r="I66" s="19" t="str">
        <f>IF(H66="","",IF(F66="m",H66*Am/(Bm-Cm*(100/C66)*(100/C66)+Dm*(C66/100)*(C66/100)),H66*Af/(Bf-Cf*(100/C66)*(100/C66)+Df*(C66/100)*(C66/100))))</f>
        <v/>
      </c>
      <c r="J66" s="19" t="str" cm="1">
        <f t="array" ref="J66">IF($G66&lt;30,"",IF($F66="m",IF($G66&gt;95,"",INDEX(Adj,$G66-29,1)*$I66),IF($G66&gt;90,"",INDEX(Adj,$G66-29,2)*$I66)))</f>
        <v/>
      </c>
    </row>
    <row r="67" spans="2:10" x14ac:dyDescent="0.25">
      <c r="B67" s="4"/>
      <c r="C67" s="15"/>
      <c r="D67" s="5"/>
      <c r="E67" s="5"/>
      <c r="F67" s="13"/>
      <c r="G67" s="13"/>
      <c r="H67" s="6" t="str">
        <f t="shared" si="3"/>
        <v/>
      </c>
      <c r="I67" s="19" t="str">
        <f>IF(H67="","",IF(F67="m",H67*Am/(Bm-Cm*(100/C67)*(100/C67)+Dm*(C67/100)*(C67/100)),H67*Af/(Bf-Cf*(100/C67)*(100/C67)+Df*(C67/100)*(C67/100))))</f>
        <v/>
      </c>
      <c r="J67" s="19" t="str" cm="1">
        <f t="array" ref="J67">IF($G67&lt;30,"",IF($F67="m",IF($G67&gt;95,"",INDEX(Adj,$G67-29,1)*$I67),IF($G67&gt;90,"",INDEX(Adj,$G67-29,2)*$I67)))</f>
        <v/>
      </c>
    </row>
    <row r="68" spans="2:10" x14ac:dyDescent="0.25">
      <c r="B68" s="4"/>
      <c r="C68" s="15"/>
      <c r="D68" s="5"/>
      <c r="E68" s="5"/>
      <c r="F68" s="13"/>
      <c r="G68" s="13"/>
      <c r="H68" s="6" t="str">
        <f t="shared" si="3"/>
        <v/>
      </c>
      <c r="I68" s="19" t="str">
        <f>IF(H68="","",IF(F68="m",H68*Am/(Bm-Cm*(100/C68)*(100/C68)+Dm*(C68/100)*(C68/100)),H68*Af/(Bf-Cf*(100/C68)*(100/C68)+Df*(C68/100)*(C68/100))))</f>
        <v/>
      </c>
      <c r="J68" s="19" t="str" cm="1">
        <f t="array" ref="J68">IF($G68&lt;30,"",IF($F68="m",IF($G68&gt;95,"",INDEX(Adj,$G68-29,1)*$I68),IF($G68&gt;90,"",INDEX(Adj,$G68-29,2)*$I68)))</f>
        <v/>
      </c>
    </row>
    <row r="69" spans="2:10" x14ac:dyDescent="0.25">
      <c r="B69" s="4"/>
      <c r="C69" s="15"/>
      <c r="D69" s="5"/>
      <c r="E69" s="5"/>
      <c r="F69" s="13"/>
      <c r="G69" s="13"/>
      <c r="H69" s="6" t="str">
        <f t="shared" si="3"/>
        <v/>
      </c>
      <c r="I69" s="19" t="str">
        <f>IF(H69="","",IF(F69="m",H69*Am/(Bm-Cm*(100/C69)*(100/C69)+Dm*(C69/100)*(C69/100)),H69*Af/(Bf-Cf*(100/C69)*(100/C69)+Df*(C69/100)*(C69/100))))</f>
        <v/>
      </c>
      <c r="J69" s="19" t="str" cm="1">
        <f t="array" ref="J69">IF($G69&lt;30,"",IF($F69="m",IF($G69&gt;95,"",INDEX(Adj,$G69-29,1)*$I69),IF($G69&gt;90,"",INDEX(Adj,$G69-29,2)*$I69)))</f>
        <v/>
      </c>
    </row>
    <row r="70" spans="2:10" x14ac:dyDescent="0.25">
      <c r="B70" s="4"/>
      <c r="C70" s="15"/>
      <c r="D70" s="5"/>
      <c r="E70" s="5"/>
      <c r="F70" s="13"/>
      <c r="G70" s="13"/>
      <c r="H70" s="6" t="str">
        <f t="shared" si="3"/>
        <v/>
      </c>
      <c r="I70" s="19" t="str">
        <f>IF(H70="","",IF(F70="m",H70*Am/(Bm-Cm*(100/C70)*(100/C70)+Dm*(C70/100)*(C70/100)),H70*Af/(Bf-Cf*(100/C70)*(100/C70)+Df*(C70/100)*(C70/100))))</f>
        <v/>
      </c>
      <c r="J70" s="19" t="str" cm="1">
        <f t="array" ref="J70">IF($G70&lt;30,"",IF($F70="m",IF($G70&gt;95,"",INDEX(Adj,$G70-29,1)*$I70),IF($G70&gt;90,"",INDEX(Adj,$G70-29,2)*$I70)))</f>
        <v/>
      </c>
    </row>
  </sheetData>
  <sheetProtection sheet="1" objects="1" scenarios="1" selectLockedCells="1"/>
  <dataConsolidate/>
  <mergeCells count="1">
    <mergeCell ref="B2:J2"/>
  </mergeCells>
  <dataValidations count="1">
    <dataValidation type="list" allowBlank="1" showInputMessage="1" showErrorMessage="1" sqref="F5:F70" xr:uid="{3AAAE6FB-0C8C-4107-A68D-E068F559D9B4}">
      <formula1>"m,f"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77"/>
  <sheetViews>
    <sheetView workbookViewId="0">
      <selection activeCell="C12" sqref="C12"/>
    </sheetView>
  </sheetViews>
  <sheetFormatPr defaultRowHeight="15" x14ac:dyDescent="0.25"/>
  <cols>
    <col min="3" max="3" width="12.140625" customWidth="1"/>
    <col min="4" max="4" width="12.7109375" customWidth="1"/>
  </cols>
  <sheetData>
    <row r="1" spans="2:6" ht="15.75" thickBot="1" x14ac:dyDescent="0.3"/>
    <row r="2" spans="2:6" ht="31.5" customHeight="1" thickBot="1" x14ac:dyDescent="0.3">
      <c r="B2" s="35" t="s">
        <v>25</v>
      </c>
      <c r="C2" s="36"/>
      <c r="D2" s="37"/>
    </row>
    <row r="4" spans="2:6" x14ac:dyDescent="0.25">
      <c r="C4" s="17" t="s">
        <v>0</v>
      </c>
      <c r="D4" s="18" t="s">
        <v>1</v>
      </c>
    </row>
    <row r="5" spans="2:6" x14ac:dyDescent="0.25">
      <c r="B5" s="20" t="s">
        <v>17</v>
      </c>
      <c r="C5" s="22">
        <v>463.26</v>
      </c>
      <c r="D5" s="23">
        <v>306.54000000000002</v>
      </c>
    </row>
    <row r="6" spans="2:6" x14ac:dyDescent="0.25">
      <c r="B6" s="38" t="s">
        <v>26</v>
      </c>
      <c r="C6" s="39">
        <v>416.7</v>
      </c>
      <c r="D6" s="28">
        <v>266.5</v>
      </c>
    </row>
    <row r="7" spans="2:6" x14ac:dyDescent="0.25">
      <c r="B7" s="38" t="s">
        <v>27</v>
      </c>
      <c r="C7" s="39">
        <v>47.87</v>
      </c>
      <c r="D7" s="28">
        <v>19.440000000000001</v>
      </c>
    </row>
    <row r="8" spans="2:6" x14ac:dyDescent="0.25">
      <c r="B8" s="21" t="s">
        <v>28</v>
      </c>
      <c r="C8" s="24">
        <v>18.93</v>
      </c>
      <c r="D8" s="25">
        <v>18.61</v>
      </c>
    </row>
    <row r="11" spans="2:6" ht="30" x14ac:dyDescent="0.25">
      <c r="B11" s="31" t="s">
        <v>12</v>
      </c>
      <c r="C11" s="32" t="s">
        <v>23</v>
      </c>
      <c r="D11" s="32" t="s">
        <v>24</v>
      </c>
    </row>
    <row r="12" spans="2:6" x14ac:dyDescent="0.25">
      <c r="B12" s="26">
        <v>30</v>
      </c>
      <c r="C12" s="27">
        <v>1</v>
      </c>
      <c r="D12" s="28">
        <v>1</v>
      </c>
    </row>
    <row r="13" spans="2:6" x14ac:dyDescent="0.25">
      <c r="B13" s="26">
        <v>31</v>
      </c>
      <c r="C13" s="27">
        <v>1.01</v>
      </c>
      <c r="D13" s="28">
        <v>1.01</v>
      </c>
    </row>
    <row r="14" spans="2:6" x14ac:dyDescent="0.25">
      <c r="B14" s="26">
        <v>32</v>
      </c>
      <c r="C14" s="29">
        <v>1.018</v>
      </c>
      <c r="D14" s="28">
        <v>1.0209999999999999</v>
      </c>
      <c r="F14" t="s">
        <v>22</v>
      </c>
    </row>
    <row r="15" spans="2:6" x14ac:dyDescent="0.25">
      <c r="B15" s="26">
        <v>33</v>
      </c>
      <c r="C15" s="27">
        <v>1.026</v>
      </c>
      <c r="D15" s="28">
        <v>1.0309999999999999</v>
      </c>
    </row>
    <row r="16" spans="2:6" x14ac:dyDescent="0.25">
      <c r="B16" s="26">
        <v>34</v>
      </c>
      <c r="C16" s="27">
        <v>1.038</v>
      </c>
      <c r="D16" s="28">
        <v>1.042</v>
      </c>
    </row>
    <row r="17" spans="2:4" x14ac:dyDescent="0.25">
      <c r="B17" s="26">
        <v>35</v>
      </c>
      <c r="C17" s="27">
        <v>1.052</v>
      </c>
      <c r="D17" s="28">
        <v>1.052</v>
      </c>
    </row>
    <row r="18" spans="2:4" x14ac:dyDescent="0.25">
      <c r="B18" s="26">
        <v>36</v>
      </c>
      <c r="C18" s="27">
        <v>1.0640000000000001</v>
      </c>
      <c r="D18" s="28">
        <v>1.0629999999999999</v>
      </c>
    </row>
    <row r="19" spans="2:4" x14ac:dyDescent="0.25">
      <c r="B19" s="26">
        <v>37</v>
      </c>
      <c r="C19" s="27">
        <v>1.0760000000000001</v>
      </c>
      <c r="D19" s="28">
        <v>1.073</v>
      </c>
    </row>
    <row r="20" spans="2:4" x14ac:dyDescent="0.25">
      <c r="B20" s="26">
        <v>38</v>
      </c>
      <c r="C20" s="27">
        <v>1.0880000000000001</v>
      </c>
      <c r="D20" s="28">
        <v>1.0840000000000001</v>
      </c>
    </row>
    <row r="21" spans="2:4" x14ac:dyDescent="0.25">
      <c r="B21" s="26">
        <v>39</v>
      </c>
      <c r="C21" s="27">
        <v>1.1000000000000001</v>
      </c>
      <c r="D21" s="28">
        <v>1.0960000000000001</v>
      </c>
    </row>
    <row r="22" spans="2:4" x14ac:dyDescent="0.25">
      <c r="B22" s="26">
        <v>40</v>
      </c>
      <c r="C22" s="27">
        <v>1.1120000000000001</v>
      </c>
      <c r="D22" s="28">
        <v>1.1080000000000001</v>
      </c>
    </row>
    <row r="23" spans="2:4" x14ac:dyDescent="0.25">
      <c r="B23" s="26">
        <v>41</v>
      </c>
      <c r="C23" s="27">
        <v>1.1240000000000001</v>
      </c>
      <c r="D23" s="28">
        <v>1.1220000000000001</v>
      </c>
    </row>
    <row r="24" spans="2:4" x14ac:dyDescent="0.25">
      <c r="B24" s="26">
        <v>42</v>
      </c>
      <c r="C24" s="27">
        <v>1.1359999999999999</v>
      </c>
      <c r="D24" s="28">
        <v>1.1379999999999999</v>
      </c>
    </row>
    <row r="25" spans="2:4" x14ac:dyDescent="0.25">
      <c r="B25" s="26">
        <v>43</v>
      </c>
      <c r="C25" s="27">
        <v>1.1479999999999999</v>
      </c>
      <c r="D25" s="28">
        <v>1.155</v>
      </c>
    </row>
    <row r="26" spans="2:4" x14ac:dyDescent="0.25">
      <c r="B26" s="26">
        <v>44</v>
      </c>
      <c r="C26" s="27">
        <v>1.1599999999999999</v>
      </c>
      <c r="D26" s="28">
        <v>1.173</v>
      </c>
    </row>
    <row r="27" spans="2:4" x14ac:dyDescent="0.25">
      <c r="B27" s="26">
        <v>45</v>
      </c>
      <c r="C27" s="27">
        <v>1.173</v>
      </c>
      <c r="D27" s="28">
        <v>1.194</v>
      </c>
    </row>
    <row r="28" spans="2:4" x14ac:dyDescent="0.25">
      <c r="B28" s="26">
        <v>46</v>
      </c>
      <c r="C28" s="27">
        <v>1.1870000000000001</v>
      </c>
      <c r="D28" s="28">
        <v>1.216</v>
      </c>
    </row>
    <row r="29" spans="2:4" x14ac:dyDescent="0.25">
      <c r="B29" s="26">
        <v>47</v>
      </c>
      <c r="C29" s="27">
        <v>1.2010000000000001</v>
      </c>
      <c r="D29" s="28">
        <v>1.24</v>
      </c>
    </row>
    <row r="30" spans="2:4" x14ac:dyDescent="0.25">
      <c r="B30" s="26">
        <v>48</v>
      </c>
      <c r="C30" s="27">
        <v>1.2150000000000001</v>
      </c>
      <c r="D30" s="28">
        <v>1.2649999999999999</v>
      </c>
    </row>
    <row r="31" spans="2:4" x14ac:dyDescent="0.25">
      <c r="B31" s="26">
        <v>49</v>
      </c>
      <c r="C31" s="27">
        <v>1.23</v>
      </c>
      <c r="D31" s="28">
        <v>1.292</v>
      </c>
    </row>
    <row r="32" spans="2:4" x14ac:dyDescent="0.25">
      <c r="B32" s="26">
        <v>50</v>
      </c>
      <c r="C32" s="27">
        <v>1.2470000000000001</v>
      </c>
      <c r="D32" s="28">
        <v>1.321</v>
      </c>
    </row>
    <row r="33" spans="2:4" x14ac:dyDescent="0.25">
      <c r="B33" s="26">
        <v>51</v>
      </c>
      <c r="C33" s="27">
        <v>1.264</v>
      </c>
      <c r="D33" s="28">
        <v>1.3520000000000001</v>
      </c>
    </row>
    <row r="34" spans="2:4" x14ac:dyDescent="0.25">
      <c r="B34" s="26">
        <v>52</v>
      </c>
      <c r="C34" s="27">
        <v>1.2829999999999999</v>
      </c>
      <c r="D34" s="28">
        <v>1.3839999999999999</v>
      </c>
    </row>
    <row r="35" spans="2:4" x14ac:dyDescent="0.25">
      <c r="B35" s="26">
        <v>53</v>
      </c>
      <c r="C35" s="27">
        <v>1.304</v>
      </c>
      <c r="D35" s="28">
        <v>1.419</v>
      </c>
    </row>
    <row r="36" spans="2:4" x14ac:dyDescent="0.25">
      <c r="B36" s="26">
        <v>54</v>
      </c>
      <c r="C36" s="27">
        <v>1.327</v>
      </c>
      <c r="D36" s="28">
        <v>1.456</v>
      </c>
    </row>
    <row r="37" spans="2:4" x14ac:dyDescent="0.25">
      <c r="B37" s="26">
        <v>55</v>
      </c>
      <c r="C37" s="27">
        <v>1.351</v>
      </c>
      <c r="D37" s="28">
        <v>1.494</v>
      </c>
    </row>
    <row r="38" spans="2:4" x14ac:dyDescent="0.25">
      <c r="B38" s="26">
        <v>56</v>
      </c>
      <c r="C38" s="27">
        <v>1.3759999999999999</v>
      </c>
      <c r="D38" s="28">
        <v>1.534</v>
      </c>
    </row>
    <row r="39" spans="2:4" x14ac:dyDescent="0.25">
      <c r="B39" s="26">
        <v>57</v>
      </c>
      <c r="C39" s="27">
        <v>1.401</v>
      </c>
      <c r="D39" s="28">
        <v>1.575</v>
      </c>
    </row>
    <row r="40" spans="2:4" x14ac:dyDescent="0.25">
      <c r="B40" s="26">
        <v>58</v>
      </c>
      <c r="C40" s="27">
        <v>1.425</v>
      </c>
      <c r="D40" s="28">
        <v>1.617</v>
      </c>
    </row>
    <row r="41" spans="2:4" x14ac:dyDescent="0.25">
      <c r="B41" s="26">
        <v>59</v>
      </c>
      <c r="C41" s="27">
        <v>1.4510000000000001</v>
      </c>
      <c r="D41" s="28">
        <v>1.66</v>
      </c>
    </row>
    <row r="42" spans="2:4" x14ac:dyDescent="0.25">
      <c r="B42" s="26">
        <v>60</v>
      </c>
      <c r="C42" s="27">
        <v>1.4770000000000001</v>
      </c>
      <c r="D42" s="28">
        <v>1.704</v>
      </c>
    </row>
    <row r="43" spans="2:4" x14ac:dyDescent="0.25">
      <c r="B43" s="26">
        <v>61</v>
      </c>
      <c r="C43" s="27">
        <v>1.504</v>
      </c>
      <c r="D43" s="28">
        <v>1.748</v>
      </c>
    </row>
    <row r="44" spans="2:4" x14ac:dyDescent="0.25">
      <c r="B44" s="26">
        <v>62</v>
      </c>
      <c r="C44" s="27">
        <v>1.5309999999999999</v>
      </c>
      <c r="D44" s="28">
        <v>1.794</v>
      </c>
    </row>
    <row r="45" spans="2:4" x14ac:dyDescent="0.25">
      <c r="B45" s="26">
        <v>63</v>
      </c>
      <c r="C45" s="27">
        <v>1.56</v>
      </c>
      <c r="D45" s="28">
        <v>1.841</v>
      </c>
    </row>
    <row r="46" spans="2:4" x14ac:dyDescent="0.25">
      <c r="B46" s="26">
        <v>64</v>
      </c>
      <c r="C46" s="27">
        <v>1.589</v>
      </c>
      <c r="D46" s="28">
        <v>1.89</v>
      </c>
    </row>
    <row r="47" spans="2:4" x14ac:dyDescent="0.25">
      <c r="B47" s="26">
        <v>65</v>
      </c>
      <c r="C47" s="27">
        <v>1.62</v>
      </c>
      <c r="D47" s="28">
        <v>1.9419999999999999</v>
      </c>
    </row>
    <row r="48" spans="2:4" x14ac:dyDescent="0.25">
      <c r="B48" s="26">
        <v>66</v>
      </c>
      <c r="C48" s="27">
        <v>1.6539999999999999</v>
      </c>
      <c r="D48" s="28">
        <v>1.996</v>
      </c>
    </row>
    <row r="49" spans="2:4" x14ac:dyDescent="0.25">
      <c r="B49" s="26">
        <v>67</v>
      </c>
      <c r="C49" s="27">
        <v>1.6930000000000001</v>
      </c>
      <c r="D49" s="28">
        <v>2.052</v>
      </c>
    </row>
    <row r="50" spans="2:4" x14ac:dyDescent="0.25">
      <c r="B50" s="26">
        <v>68</v>
      </c>
      <c r="C50" s="27">
        <v>1.736</v>
      </c>
      <c r="D50" s="28">
        <v>2.109</v>
      </c>
    </row>
    <row r="51" spans="2:4" x14ac:dyDescent="0.25">
      <c r="B51" s="26">
        <v>69</v>
      </c>
      <c r="C51" s="27">
        <v>1.784</v>
      </c>
      <c r="D51" s="28">
        <v>2.1680000000000001</v>
      </c>
    </row>
    <row r="52" spans="2:4" x14ac:dyDescent="0.25">
      <c r="B52" s="26">
        <v>70</v>
      </c>
      <c r="C52" s="27">
        <v>1.833</v>
      </c>
      <c r="D52" s="28">
        <v>2.226</v>
      </c>
    </row>
    <row r="53" spans="2:4" x14ac:dyDescent="0.25">
      <c r="B53" s="26">
        <v>71</v>
      </c>
      <c r="C53" s="27">
        <v>1.883</v>
      </c>
      <c r="D53" s="28">
        <v>2.2850000000000001</v>
      </c>
    </row>
    <row r="54" spans="2:4" x14ac:dyDescent="0.25">
      <c r="B54" s="26">
        <v>72</v>
      </c>
      <c r="C54" s="27">
        <v>1.9319999999999999</v>
      </c>
      <c r="D54" s="28">
        <v>2.343</v>
      </c>
    </row>
    <row r="55" spans="2:4" x14ac:dyDescent="0.25">
      <c r="B55" s="26">
        <v>73</v>
      </c>
      <c r="C55" s="27">
        <v>1.9810000000000001</v>
      </c>
      <c r="D55" s="28">
        <v>2.4020000000000001</v>
      </c>
    </row>
    <row r="56" spans="2:4" x14ac:dyDescent="0.25">
      <c r="B56" s="26">
        <v>74</v>
      </c>
      <c r="C56" s="27">
        <v>2.0310000000000001</v>
      </c>
      <c r="D56" s="28">
        <v>2.464</v>
      </c>
    </row>
    <row r="57" spans="2:4" x14ac:dyDescent="0.25">
      <c r="B57" s="26">
        <v>75</v>
      </c>
      <c r="C57" s="27">
        <v>2.0830000000000002</v>
      </c>
      <c r="D57" s="28">
        <v>2.528</v>
      </c>
    </row>
    <row r="58" spans="2:4" x14ac:dyDescent="0.25">
      <c r="B58" s="26">
        <v>76</v>
      </c>
      <c r="C58" s="27">
        <v>2.1389999999999998</v>
      </c>
      <c r="D58" s="28">
        <v>2.597</v>
      </c>
    </row>
    <row r="59" spans="2:4" x14ac:dyDescent="0.25">
      <c r="B59" s="26">
        <v>77</v>
      </c>
      <c r="C59" s="27">
        <v>2.202</v>
      </c>
      <c r="D59" s="28">
        <v>2.67</v>
      </c>
    </row>
    <row r="60" spans="2:4" x14ac:dyDescent="0.25">
      <c r="B60" s="26">
        <v>78</v>
      </c>
      <c r="C60" s="27">
        <v>2.2709999999999999</v>
      </c>
      <c r="D60" s="28">
        <v>2.7490000000000001</v>
      </c>
    </row>
    <row r="61" spans="2:4" x14ac:dyDescent="0.25">
      <c r="B61" s="26">
        <v>79</v>
      </c>
      <c r="C61" s="27">
        <v>2.3479999999999999</v>
      </c>
      <c r="D61" s="28">
        <v>2.831</v>
      </c>
    </row>
    <row r="62" spans="2:4" x14ac:dyDescent="0.25">
      <c r="B62" s="26">
        <v>80</v>
      </c>
      <c r="C62" s="27">
        <v>2.4300000000000002</v>
      </c>
      <c r="D62" s="28">
        <v>2.9180000000000001</v>
      </c>
    </row>
    <row r="63" spans="2:4" x14ac:dyDescent="0.25">
      <c r="B63" s="26">
        <v>81</v>
      </c>
      <c r="C63" s="27">
        <v>2.524</v>
      </c>
      <c r="D63" s="28">
        <v>3.0089999999999999</v>
      </c>
    </row>
    <row r="64" spans="2:4" x14ac:dyDescent="0.25">
      <c r="B64" s="26">
        <v>82</v>
      </c>
      <c r="C64" s="27">
        <v>2.6349999999999998</v>
      </c>
      <c r="D64" s="28">
        <v>3.1040000000000001</v>
      </c>
    </row>
    <row r="65" spans="2:4" x14ac:dyDescent="0.25">
      <c r="B65" s="26">
        <v>83</v>
      </c>
      <c r="C65" s="27">
        <v>2.7549999999999999</v>
      </c>
      <c r="D65" s="28">
        <v>3.2010000000000001</v>
      </c>
    </row>
    <row r="66" spans="2:4" x14ac:dyDescent="0.25">
      <c r="B66" s="26">
        <v>84</v>
      </c>
      <c r="C66" s="27">
        <v>2.8769999999999998</v>
      </c>
      <c r="D66" s="28">
        <v>3.3010000000000002</v>
      </c>
    </row>
    <row r="67" spans="2:4" x14ac:dyDescent="0.25">
      <c r="B67" s="26">
        <v>85</v>
      </c>
      <c r="C67" s="27">
        <v>3.008</v>
      </c>
      <c r="D67" s="28">
        <v>3.403</v>
      </c>
    </row>
    <row r="68" spans="2:4" x14ac:dyDescent="0.25">
      <c r="B68" s="26">
        <v>86</v>
      </c>
      <c r="C68" s="27">
        <v>3.1680000000000001</v>
      </c>
      <c r="D68" s="28">
        <v>3.5070000000000001</v>
      </c>
    </row>
    <row r="69" spans="2:4" x14ac:dyDescent="0.25">
      <c r="B69" s="26">
        <v>87</v>
      </c>
      <c r="C69" s="27">
        <v>3.3559999999999999</v>
      </c>
      <c r="D69" s="28">
        <v>3.613</v>
      </c>
    </row>
    <row r="70" spans="2:4" x14ac:dyDescent="0.25">
      <c r="B70" s="26">
        <v>88</v>
      </c>
      <c r="C70" s="27">
        <v>3.5449999999999999</v>
      </c>
      <c r="D70" s="28">
        <v>3.72</v>
      </c>
    </row>
    <row r="71" spans="2:4" x14ac:dyDescent="0.25">
      <c r="B71" s="26">
        <v>89</v>
      </c>
      <c r="C71" s="27">
        <v>3.7090000000000001</v>
      </c>
      <c r="D71" s="28">
        <v>3.827</v>
      </c>
    </row>
    <row r="72" spans="2:4" x14ac:dyDescent="0.25">
      <c r="B72" s="26">
        <v>90</v>
      </c>
      <c r="C72" s="27">
        <v>3.88</v>
      </c>
      <c r="D72" s="28">
        <v>3.9350000000000001</v>
      </c>
    </row>
    <row r="73" spans="2:4" x14ac:dyDescent="0.25">
      <c r="B73" s="26">
        <v>91</v>
      </c>
      <c r="C73" s="27">
        <v>4.0590000000000002</v>
      </c>
      <c r="D73" s="28"/>
    </row>
    <row r="74" spans="2:4" x14ac:dyDescent="0.25">
      <c r="B74" s="26">
        <v>92</v>
      </c>
      <c r="C74" s="27">
        <v>4.2469999999999999</v>
      </c>
      <c r="D74" s="28"/>
    </row>
    <row r="75" spans="2:4" x14ac:dyDescent="0.25">
      <c r="B75" s="26">
        <v>93</v>
      </c>
      <c r="C75" s="27">
        <v>4.4429999999999996</v>
      </c>
      <c r="D75" s="28"/>
    </row>
    <row r="76" spans="2:4" x14ac:dyDescent="0.25">
      <c r="B76" s="26">
        <v>94</v>
      </c>
      <c r="C76" s="27">
        <v>4.6479999999999997</v>
      </c>
      <c r="D76" s="28"/>
    </row>
    <row r="77" spans="2:4" x14ac:dyDescent="0.25">
      <c r="B77" s="30">
        <v>95</v>
      </c>
      <c r="C77" s="24">
        <v>4.8630000000000004</v>
      </c>
      <c r="D77" s="25"/>
    </row>
  </sheetData>
  <sheetProtection sheet="1" objects="1" scenarios="1" selectLockedCells="1"/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Lift Data</vt:lpstr>
      <vt:lpstr>Coefficients</vt:lpstr>
      <vt:lpstr>Adj</vt:lpstr>
      <vt:lpstr>Af</vt:lpstr>
      <vt:lpstr>Am</vt:lpstr>
      <vt:lpstr>Bf</vt:lpstr>
      <vt:lpstr>Bm</vt:lpstr>
      <vt:lpstr>Cf</vt:lpstr>
      <vt:lpstr>Cm</vt:lpstr>
      <vt:lpstr>Df</vt:lpstr>
      <vt:lpstr>Dm</vt:lpstr>
      <vt:lpstr>'Lift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Rippon</dc:creator>
  <cp:lastModifiedBy>John Rippon</cp:lastModifiedBy>
  <cp:lastPrinted>2010-08-23T09:52:17Z</cp:lastPrinted>
  <dcterms:created xsi:type="dcterms:W3CDTF">2010-06-14T11:53:06Z</dcterms:created>
  <dcterms:modified xsi:type="dcterms:W3CDTF">2025-02-22T04:43:54Z</dcterms:modified>
</cp:coreProperties>
</file>